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C:\Users\sanwa190996\Desktop\"/>
    </mc:Choice>
  </mc:AlternateContent>
  <xr:revisionPtr revIDLastSave="0" documentId="8_{AB0383EC-DA3C-444A-857F-4054FAFD5338}" xr6:coauthVersionLast="47" xr6:coauthVersionMax="47" xr10:uidLastSave="{00000000-0000-0000-0000-000000000000}"/>
  <bookViews>
    <workbookView xWindow="-120" yWindow="-120" windowWidth="19440" windowHeight="15000" xr2:uid="{00000000-000D-0000-FFFF-FFFF00000000}"/>
  </bookViews>
  <sheets>
    <sheet name="常用工事請求用" sheetId="7" r:id="rId1"/>
    <sheet name="請負工事請求用" sheetId="9" r:id="rId2"/>
    <sheet name="前払金請求用" sheetId="10" r:id="rId3"/>
  </sheets>
  <definedNames>
    <definedName name="_xlnm.Print_Area" localSheetId="1">請負工事請求用!$A$1:$I$102</definedName>
    <definedName name="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0" i="7" l="1"/>
  <c r="F14" i="7"/>
  <c r="F53" i="7" l="1"/>
  <c r="F15" i="7" l="1"/>
  <c r="F33" i="7" s="1"/>
  <c r="B57" i="7" l="1"/>
  <c r="B94" i="7" s="1"/>
  <c r="G89" i="7"/>
  <c r="G107" i="7"/>
  <c r="G105" i="7"/>
  <c r="G103" i="7"/>
  <c r="G101" i="7"/>
  <c r="G99" i="7"/>
  <c r="G97" i="7"/>
  <c r="G95" i="7"/>
  <c r="G93" i="7"/>
  <c r="B96" i="7"/>
  <c r="B98" i="7"/>
  <c r="B100" i="7"/>
  <c r="B102" i="7"/>
  <c r="B104" i="7"/>
  <c r="B106" i="7"/>
  <c r="B108" i="7"/>
  <c r="G52" i="7"/>
  <c r="F17" i="7"/>
  <c r="F19" i="7"/>
  <c r="F21" i="7"/>
  <c r="F23" i="7"/>
  <c r="F25" i="7"/>
  <c r="F27" i="7"/>
  <c r="F29" i="7"/>
  <c r="F31" i="7"/>
  <c r="G33" i="7" l="1"/>
  <c r="G13" i="7" l="1"/>
  <c r="G64" i="7"/>
  <c r="G70" i="7"/>
  <c r="E56" i="7"/>
  <c r="E93" i="7" s="1"/>
  <c r="E58" i="7"/>
  <c r="E95" i="7" s="1"/>
  <c r="E60" i="7"/>
  <c r="E97" i="7" s="1"/>
  <c r="E62" i="7"/>
  <c r="E99" i="7" s="1"/>
  <c r="G62" i="7"/>
  <c r="E64" i="7"/>
  <c r="E101" i="7" s="1"/>
  <c r="E66" i="7"/>
  <c r="E103" i="7" s="1"/>
  <c r="E68" i="7"/>
  <c r="E105" i="7" s="1"/>
  <c r="F68" i="7"/>
  <c r="F107" i="7" s="1"/>
  <c r="G68" i="7"/>
  <c r="E70" i="7"/>
  <c r="E107" i="7" s="1"/>
  <c r="C60" i="7"/>
  <c r="C97" i="7" s="1"/>
  <c r="C62" i="7"/>
  <c r="C99" i="7" s="1"/>
  <c r="C64" i="7"/>
  <c r="C101" i="7" s="1"/>
  <c r="C66" i="7"/>
  <c r="C103" i="7" s="1"/>
  <c r="C68" i="7"/>
  <c r="C105" i="7" s="1"/>
  <c r="C70" i="7"/>
  <c r="C107" i="7" s="1"/>
  <c r="C56" i="7"/>
  <c r="C93" i="7" s="1"/>
  <c r="C58" i="7"/>
  <c r="C95" i="7" s="1"/>
  <c r="F60" i="7"/>
  <c r="G60" i="7"/>
  <c r="F62" i="7"/>
  <c r="F101" i="7" s="1"/>
  <c r="F64" i="7"/>
  <c r="F103" i="7" s="1"/>
  <c r="F66" i="7"/>
  <c r="F105" i="7" s="1"/>
  <c r="F97" i="7" l="1"/>
  <c r="F99" i="7"/>
  <c r="G56" i="7"/>
  <c r="G66" i="7"/>
  <c r="F70" i="7"/>
  <c r="G58" i="7"/>
  <c r="F58" i="7"/>
  <c r="F95" i="7" s="1"/>
  <c r="F56" i="7"/>
  <c r="F93" i="7" s="1"/>
  <c r="E54" i="7" l="1"/>
  <c r="E91" i="7" s="1"/>
  <c r="G50" i="7"/>
  <c r="G87" i="7" s="1"/>
  <c r="G45" i="10"/>
  <c r="G79" i="10" s="1"/>
  <c r="G45" i="9"/>
  <c r="G79" i="9" s="1"/>
  <c r="F86" i="9"/>
  <c r="F87" i="9"/>
  <c r="F52" i="9"/>
  <c r="F53" i="9"/>
  <c r="F54" i="9"/>
  <c r="F88" i="9" s="1"/>
  <c r="E53" i="7" l="1"/>
  <c r="E90" i="7" s="1"/>
  <c r="F16" i="9"/>
  <c r="F17" i="9" s="1"/>
  <c r="F51" i="9" s="1"/>
  <c r="F85" i="9" s="1"/>
  <c r="I102" i="10" l="1"/>
  <c r="I68" i="10"/>
  <c r="I102" i="9"/>
  <c r="I68" i="9"/>
  <c r="I113" i="7"/>
  <c r="I76" i="7"/>
  <c r="C81" i="7" l="1"/>
  <c r="C44" i="7"/>
  <c r="D20" i="9" l="1"/>
  <c r="D22" i="9" s="1"/>
  <c r="D24" i="10" l="1"/>
  <c r="F58" i="10"/>
  <c r="F92" i="10" s="1"/>
  <c r="F55" i="10"/>
  <c r="F89" i="10" s="1"/>
  <c r="D55" i="10"/>
  <c r="D89" i="10" s="1"/>
  <c r="F54" i="10"/>
  <c r="F88" i="10" s="1"/>
  <c r="F53" i="10"/>
  <c r="F87" i="10" s="1"/>
  <c r="D53" i="10"/>
  <c r="D87" i="10" s="1"/>
  <c r="F52" i="10"/>
  <c r="F86" i="10" s="1"/>
  <c r="D52" i="10"/>
  <c r="D86" i="10" s="1"/>
  <c r="D51" i="10"/>
  <c r="D85" i="10" s="1"/>
  <c r="D50" i="10"/>
  <c r="D84" i="10" s="1"/>
  <c r="F49" i="10"/>
  <c r="F83" i="10" s="1"/>
  <c r="D49" i="10"/>
  <c r="D83" i="10" s="1"/>
  <c r="F48" i="10"/>
  <c r="F82" i="10" s="1"/>
  <c r="D48" i="10"/>
  <c r="D82" i="10" s="1"/>
  <c r="D47" i="10"/>
  <c r="D81" i="10" s="1"/>
  <c r="F46" i="10"/>
  <c r="F80" i="10" s="1"/>
  <c r="D46" i="10"/>
  <c r="D80" i="10" s="1"/>
  <c r="G44" i="10"/>
  <c r="G78" i="10" s="1"/>
  <c r="G42" i="10"/>
  <c r="G76" i="10" s="1"/>
  <c r="G41" i="10"/>
  <c r="G75" i="10" s="1"/>
  <c r="G39" i="10"/>
  <c r="G73" i="10" s="1"/>
  <c r="C39" i="10"/>
  <c r="C73" i="10" s="1"/>
  <c r="H37" i="10"/>
  <c r="H71" i="10" s="1"/>
  <c r="F57" i="10"/>
  <c r="F91" i="10" s="1"/>
  <c r="F16" i="10"/>
  <c r="F50" i="10" s="1"/>
  <c r="F84" i="10" s="1"/>
  <c r="D23" i="10" l="1"/>
  <c r="D57" i="10" s="1"/>
  <c r="D91" i="10" s="1"/>
  <c r="D58" i="10"/>
  <c r="D92" i="10" s="1"/>
  <c r="D9" i="10"/>
  <c r="D56" i="10"/>
  <c r="D90" i="10" s="1"/>
  <c r="D77" i="10" s="1"/>
  <c r="F56" i="10"/>
  <c r="F90" i="10" s="1"/>
  <c r="F51" i="10"/>
  <c r="F85" i="10" s="1"/>
  <c r="D54" i="10"/>
  <c r="D88" i="10" s="1"/>
  <c r="C39" i="9"/>
  <c r="C73" i="9" s="1"/>
  <c r="F80" i="9"/>
  <c r="F58" i="9"/>
  <c r="F92" i="9" s="1"/>
  <c r="F55" i="9"/>
  <c r="F89" i="9" s="1"/>
  <c r="F49" i="9"/>
  <c r="F83" i="9" s="1"/>
  <c r="F48" i="9"/>
  <c r="F82" i="9" s="1"/>
  <c r="F46" i="9"/>
  <c r="D55" i="9"/>
  <c r="D89" i="9" s="1"/>
  <c r="D53" i="9"/>
  <c r="D87" i="9" s="1"/>
  <c r="D52" i="9"/>
  <c r="D86" i="9" s="1"/>
  <c r="D51" i="9"/>
  <c r="D85" i="9" s="1"/>
  <c r="D50" i="9"/>
  <c r="D84" i="9" s="1"/>
  <c r="D49" i="9"/>
  <c r="D83" i="9" s="1"/>
  <c r="D48" i="9"/>
  <c r="D82" i="9" s="1"/>
  <c r="D47" i="9"/>
  <c r="D81" i="9" s="1"/>
  <c r="D46" i="9"/>
  <c r="D80" i="9" s="1"/>
  <c r="G44" i="9"/>
  <c r="G78" i="9" s="1"/>
  <c r="G42" i="9"/>
  <c r="G76" i="9" s="1"/>
  <c r="G41" i="9"/>
  <c r="G75" i="9" s="1"/>
  <c r="G39" i="9"/>
  <c r="G73" i="9" s="1"/>
  <c r="H37" i="9"/>
  <c r="H71" i="9" s="1"/>
  <c r="D43" i="10" l="1"/>
  <c r="F50" i="9"/>
  <c r="F84" i="9" s="1"/>
  <c r="F23" i="9" l="1"/>
  <c r="F57" i="9" s="1"/>
  <c r="F91" i="9" s="1"/>
  <c r="D9" i="9"/>
  <c r="D43" i="9" s="1"/>
  <c r="D77" i="9" s="1"/>
  <c r="D54" i="9"/>
  <c r="D88" i="9" s="1"/>
  <c r="G86" i="7"/>
  <c r="G84" i="7"/>
  <c r="G83" i="7"/>
  <c r="G81" i="7"/>
  <c r="H79" i="7"/>
  <c r="I77" i="7"/>
  <c r="H77" i="7"/>
  <c r="A58" i="7"/>
  <c r="A95" i="7" s="1"/>
  <c r="A60" i="7"/>
  <c r="A97" i="7" s="1"/>
  <c r="A62" i="7"/>
  <c r="A99" i="7" s="1"/>
  <c r="A64" i="7"/>
  <c r="A101" i="7" s="1"/>
  <c r="A66" i="7"/>
  <c r="A103" i="7" s="1"/>
  <c r="A68" i="7"/>
  <c r="A105" i="7" s="1"/>
  <c r="A70" i="7"/>
  <c r="A107" i="7" s="1"/>
  <c r="B59" i="7"/>
  <c r="B61" i="7"/>
  <c r="B63" i="7"/>
  <c r="B65" i="7"/>
  <c r="B67" i="7"/>
  <c r="B69" i="7"/>
  <c r="B71" i="7"/>
  <c r="D58" i="7"/>
  <c r="D95" i="7" s="1"/>
  <c r="D60" i="7"/>
  <c r="D97" i="7" s="1"/>
  <c r="D62" i="7"/>
  <c r="D99" i="7" s="1"/>
  <c r="D64" i="7"/>
  <c r="D101" i="7" s="1"/>
  <c r="D66" i="7"/>
  <c r="D103" i="7" s="1"/>
  <c r="D68" i="7"/>
  <c r="D105" i="7" s="1"/>
  <c r="D70" i="7"/>
  <c r="D107" i="7" s="1"/>
  <c r="A54" i="7"/>
  <c r="A91" i="7" s="1"/>
  <c r="A56" i="7"/>
  <c r="A93" i="7" s="1"/>
  <c r="B55" i="7"/>
  <c r="B92" i="7" s="1"/>
  <c r="C54" i="7"/>
  <c r="C91" i="7" s="1"/>
  <c r="D54" i="7"/>
  <c r="D91" i="7" s="1"/>
  <c r="D56" i="7"/>
  <c r="D93" i="7" s="1"/>
  <c r="G49" i="7"/>
  <c r="G47" i="7"/>
  <c r="G46" i="7"/>
  <c r="G44" i="7"/>
  <c r="H42" i="7"/>
  <c r="I40" i="7"/>
  <c r="H40" i="7"/>
  <c r="F22" i="9" l="1"/>
  <c r="F56" i="9" s="1"/>
  <c r="F90" i="9" s="1"/>
  <c r="D24" i="9"/>
  <c r="D58" i="9" s="1"/>
  <c r="D92" i="9" s="1"/>
  <c r="D23" i="9"/>
  <c r="D57" i="9" s="1"/>
  <c r="D91" i="9" s="1"/>
  <c r="D56" i="9"/>
  <c r="H33" i="7" l="1"/>
  <c r="D90" i="9"/>
  <c r="C9" i="7" l="1"/>
  <c r="G54" i="7"/>
  <c r="F54" i="7" l="1"/>
  <c r="F72" i="7" s="1"/>
  <c r="F91" i="7" l="1"/>
  <c r="G72" i="7"/>
  <c r="H72" i="7" s="1"/>
  <c r="C48" i="7" s="1"/>
  <c r="F109" i="7" l="1"/>
  <c r="G109" i="7" s="1"/>
  <c r="H109" i="7" s="1"/>
  <c r="C8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Honsha039</author>
    <author>sanwa190936</author>
  </authors>
  <commentList>
    <comment ref="H1" authorId="0" shapeId="0" xr:uid="{00000000-0006-0000-0000-000001000000}">
      <text>
        <r>
          <rPr>
            <b/>
            <sz val="9"/>
            <color indexed="81"/>
            <rFont val="ＭＳ Ｐゴシック"/>
            <family val="3"/>
            <charset val="128"/>
          </rPr>
          <t>数値のみ入力</t>
        </r>
        <r>
          <rPr>
            <sz val="9"/>
            <color indexed="81"/>
            <rFont val="ＭＳ Ｐゴシック"/>
            <family val="3"/>
            <charset val="128"/>
          </rPr>
          <t>して下さい。</t>
        </r>
        <r>
          <rPr>
            <b/>
            <sz val="9"/>
            <color indexed="81"/>
            <rFont val="ＭＳ Ｐゴシック"/>
            <family val="3"/>
            <charset val="128"/>
          </rPr>
          <t xml:space="preserve">
「枚中の」は入力不要</t>
        </r>
        <r>
          <rPr>
            <sz val="9"/>
            <color indexed="81"/>
            <rFont val="ＭＳ Ｐゴシック"/>
            <family val="3"/>
            <charset val="128"/>
          </rPr>
          <t>です。</t>
        </r>
      </text>
    </comment>
    <comment ref="I1" authorId="0" shapeId="0" xr:uid="{00000000-0006-0000-0000-000002000000}">
      <text>
        <r>
          <rPr>
            <b/>
            <sz val="9"/>
            <color indexed="81"/>
            <rFont val="ＭＳ Ｐゴシック"/>
            <family val="3"/>
            <charset val="128"/>
          </rPr>
          <t>数値のみ入力</t>
        </r>
        <r>
          <rPr>
            <sz val="9"/>
            <color indexed="81"/>
            <rFont val="ＭＳ Ｐゴシック"/>
            <family val="3"/>
            <charset val="128"/>
          </rPr>
          <t>して下さい。</t>
        </r>
        <r>
          <rPr>
            <b/>
            <sz val="9"/>
            <color indexed="81"/>
            <rFont val="ＭＳ Ｐゴシック"/>
            <family val="3"/>
            <charset val="128"/>
          </rPr>
          <t xml:space="preserve">
「枚目」は入力不要</t>
        </r>
        <r>
          <rPr>
            <sz val="9"/>
            <color indexed="81"/>
            <rFont val="ＭＳ Ｐゴシック"/>
            <family val="3"/>
            <charset val="128"/>
          </rPr>
          <t>です。</t>
        </r>
      </text>
    </comment>
    <comment ref="H3" authorId="0" shapeId="0" xr:uid="{00000000-0006-0000-0000-000003000000}">
      <text>
        <r>
          <rPr>
            <b/>
            <sz val="9"/>
            <color indexed="81"/>
            <rFont val="ＭＳ Ｐゴシック"/>
            <family val="3"/>
            <charset val="128"/>
          </rPr>
          <t>「西暦年/月/日」で入力</t>
        </r>
        <r>
          <rPr>
            <sz val="9"/>
            <color indexed="81"/>
            <rFont val="ＭＳ Ｐゴシック"/>
            <family val="3"/>
            <charset val="128"/>
          </rPr>
          <t>して下さい。
　入力例：2010/12/31</t>
        </r>
      </text>
    </comment>
    <comment ref="G5" authorId="0" shapeId="0" xr:uid="{00000000-0006-0000-0000-000004000000}">
      <text>
        <r>
          <rPr>
            <b/>
            <sz val="9"/>
            <color indexed="81"/>
            <rFont val="ＭＳ Ｐゴシック"/>
            <family val="3"/>
            <charset val="128"/>
          </rPr>
          <t>業者コードを数値６桁で入力</t>
        </r>
        <r>
          <rPr>
            <sz val="9"/>
            <color indexed="81"/>
            <rFont val="ＭＳ Ｐゴシック"/>
            <family val="3"/>
            <charset val="128"/>
          </rPr>
          <t>して下さい。</t>
        </r>
      </text>
    </comment>
    <comment ref="G8" authorId="0" shapeId="0" xr:uid="{00000000-0006-0000-0000-000005000000}">
      <text>
        <r>
          <rPr>
            <b/>
            <sz val="9"/>
            <color indexed="81"/>
            <rFont val="ＭＳ Ｐゴシック"/>
            <family val="3"/>
            <charset val="128"/>
          </rPr>
          <t>２枚目・３枚目に社印を忘れずに</t>
        </r>
        <r>
          <rPr>
            <sz val="9"/>
            <color indexed="81"/>
            <rFont val="ＭＳ Ｐゴシック"/>
            <family val="3"/>
            <charset val="128"/>
          </rPr>
          <t>押印して下さい。</t>
        </r>
      </text>
    </comment>
    <comment ref="G11" authorId="1" shapeId="0" xr:uid="{839124F2-7781-48EF-B604-A3EC346582A6}">
      <text>
        <r>
          <rPr>
            <b/>
            <sz val="9"/>
            <color indexed="81"/>
            <rFont val="MS P ゴシック"/>
            <family val="3"/>
            <charset val="128"/>
          </rPr>
          <t>Ｔ＋１３桁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Honsha039</author>
    <author>sanwa190936</author>
  </authors>
  <commentList>
    <comment ref="H3" authorId="0" shapeId="0" xr:uid="{A28BD2D4-B6BA-49B3-824C-9BD7E5907672}">
      <text>
        <r>
          <rPr>
            <b/>
            <sz val="9"/>
            <color indexed="81"/>
            <rFont val="ＭＳ Ｐゴシック"/>
            <family val="3"/>
            <charset val="128"/>
          </rPr>
          <t>「西暦年/月/日」で入力</t>
        </r>
        <r>
          <rPr>
            <sz val="9"/>
            <color indexed="81"/>
            <rFont val="ＭＳ Ｐゴシック"/>
            <family val="3"/>
            <charset val="128"/>
          </rPr>
          <t>して下さい。
　入力例：2010/12/31</t>
        </r>
      </text>
    </comment>
    <comment ref="G5" authorId="0" shapeId="0" xr:uid="{D44ACFB6-681B-4DD9-A53D-BE8B51D2DCAB}">
      <text>
        <r>
          <rPr>
            <b/>
            <sz val="9"/>
            <color indexed="81"/>
            <rFont val="ＭＳ Ｐゴシック"/>
            <family val="3"/>
            <charset val="128"/>
          </rPr>
          <t>業者コードを数値６桁で入力</t>
        </r>
        <r>
          <rPr>
            <sz val="9"/>
            <color indexed="81"/>
            <rFont val="ＭＳ Ｐゴシック"/>
            <family val="3"/>
            <charset val="128"/>
          </rPr>
          <t>して下さい。</t>
        </r>
      </text>
    </comment>
    <comment ref="G8" authorId="0" shapeId="0" xr:uid="{00000000-0006-0000-0100-000003000000}">
      <text>
        <r>
          <rPr>
            <b/>
            <sz val="9"/>
            <color indexed="81"/>
            <rFont val="ＭＳ Ｐゴシック"/>
            <family val="3"/>
            <charset val="128"/>
          </rPr>
          <t>２枚目・３枚目に社印を忘れずに</t>
        </r>
        <r>
          <rPr>
            <sz val="9"/>
            <color indexed="81"/>
            <rFont val="ＭＳ Ｐゴシック"/>
            <family val="3"/>
            <charset val="128"/>
          </rPr>
          <t>押印して下さい。</t>
        </r>
      </text>
    </comment>
    <comment ref="G11" authorId="1" shapeId="0" xr:uid="{3550DC2C-3ABD-4F14-9B95-58A05E70DBFB}">
      <text>
        <r>
          <rPr>
            <b/>
            <sz val="9"/>
            <color indexed="81"/>
            <rFont val="MS P ゴシック"/>
            <family val="3"/>
            <charset val="128"/>
          </rPr>
          <t>Ｔ＋１３桁</t>
        </r>
      </text>
    </comment>
    <comment ref="D12" authorId="0" shapeId="0" xr:uid="{00000000-0006-0000-0100-000004000000}">
      <text>
        <r>
          <rPr>
            <sz val="9"/>
            <color indexed="81"/>
            <rFont val="ＭＳ Ｐゴシック"/>
            <family val="3"/>
            <charset val="128"/>
          </rPr>
          <t>注文書記載の工事コードを入力して下さい。
数値を続けて入力し、</t>
        </r>
        <r>
          <rPr>
            <b/>
            <sz val="9"/>
            <color indexed="81"/>
            <rFont val="ＭＳ Ｐゴシック"/>
            <family val="3"/>
            <charset val="128"/>
          </rPr>
          <t>ハイフン「－」は入力不要</t>
        </r>
        <r>
          <rPr>
            <sz val="9"/>
            <color indexed="81"/>
            <rFont val="ＭＳ Ｐゴシック"/>
            <family val="3"/>
            <charset val="128"/>
          </rPr>
          <t>です。</t>
        </r>
      </text>
    </comment>
    <comment ref="D14" authorId="0" shapeId="0" xr:uid="{00000000-0006-0000-0100-000005000000}">
      <text>
        <r>
          <rPr>
            <sz val="9"/>
            <color indexed="81"/>
            <rFont val="ＭＳ Ｐゴシック"/>
            <family val="3"/>
            <charset val="128"/>
          </rPr>
          <t>注文書記載の注文番号を入力して下さい。
数値を続けて入力し、</t>
        </r>
        <r>
          <rPr>
            <b/>
            <sz val="9"/>
            <color indexed="81"/>
            <rFont val="ＭＳ Ｐゴシック"/>
            <family val="3"/>
            <charset val="128"/>
          </rPr>
          <t>ハイフン「－」は入力不要</t>
        </r>
        <r>
          <rPr>
            <sz val="9"/>
            <color indexed="81"/>
            <rFont val="ＭＳ Ｐゴシック"/>
            <family val="3"/>
            <charset val="128"/>
          </rPr>
          <t>です。</t>
        </r>
      </text>
    </comment>
    <comment ref="D15" authorId="0" shapeId="0" xr:uid="{00000000-0006-0000-0100-000006000000}">
      <text>
        <r>
          <rPr>
            <sz val="9"/>
            <color indexed="81"/>
            <rFont val="ＭＳ Ｐゴシック"/>
            <family val="3"/>
            <charset val="128"/>
          </rPr>
          <t>注文書記載の注文金額を税込金額で入力してください。
数値のみ入力し、</t>
        </r>
        <r>
          <rPr>
            <b/>
            <sz val="9"/>
            <color indexed="81"/>
            <rFont val="ＭＳ Ｐゴシック"/>
            <family val="3"/>
            <charset val="128"/>
          </rPr>
          <t>「，」および「円」は入力不要</t>
        </r>
        <r>
          <rPr>
            <sz val="9"/>
            <color indexed="81"/>
            <rFont val="ＭＳ Ｐゴシック"/>
            <family val="3"/>
            <charset val="128"/>
          </rPr>
          <t>です。</t>
        </r>
      </text>
    </comment>
    <comment ref="D17" authorId="0" shapeId="0" xr:uid="{00000000-0006-0000-0100-000007000000}">
      <text>
        <r>
          <rPr>
            <sz val="9"/>
            <color indexed="81"/>
            <rFont val="ＭＳ Ｐゴシック"/>
            <family val="3"/>
            <charset val="128"/>
          </rPr>
          <t xml:space="preserve">当月迄の出来高累計額を税込金額で入力して下さい。
</t>
        </r>
        <r>
          <rPr>
            <b/>
            <sz val="9"/>
            <color indexed="81"/>
            <rFont val="ＭＳ Ｐゴシック"/>
            <family val="3"/>
            <charset val="128"/>
          </rPr>
          <t>税抜金額にした時に１円未満の端数が出ない金額にして下さい。</t>
        </r>
      </text>
    </comment>
    <comment ref="D18" authorId="0" shapeId="0" xr:uid="{00000000-0006-0000-0100-000008000000}">
      <text>
        <r>
          <rPr>
            <sz val="9"/>
            <color indexed="81"/>
            <rFont val="ＭＳ Ｐゴシック"/>
            <family val="3"/>
            <charset val="128"/>
          </rPr>
          <t>前払金を受領している場合は受領額（税込み）を入力して下さい。
前払金を</t>
        </r>
        <r>
          <rPr>
            <b/>
            <sz val="9"/>
            <color indexed="81"/>
            <rFont val="ＭＳ Ｐゴシック"/>
            <family val="3"/>
            <charset val="128"/>
          </rPr>
          <t>受領していない場合は、ゼロ「０」を入力</t>
        </r>
        <r>
          <rPr>
            <sz val="9"/>
            <color indexed="81"/>
            <rFont val="ＭＳ Ｐゴシック"/>
            <family val="3"/>
            <charset val="128"/>
          </rPr>
          <t>して下さい。</t>
        </r>
      </text>
    </comment>
    <comment ref="D19" authorId="0" shapeId="0" xr:uid="{00000000-0006-0000-0100-000009000000}">
      <text>
        <r>
          <rPr>
            <sz val="9"/>
            <color indexed="81"/>
            <rFont val="ＭＳ Ｐゴシック"/>
            <family val="3"/>
            <charset val="128"/>
          </rPr>
          <t xml:space="preserve">前月迄の出来高累計額を税込金額で入力して下さい。
</t>
        </r>
        <r>
          <rPr>
            <b/>
            <sz val="9"/>
            <color indexed="81"/>
            <rFont val="ＭＳ Ｐゴシック"/>
            <family val="3"/>
            <charset val="128"/>
          </rPr>
          <t>前払金請求の場合は入力不要</t>
        </r>
        <r>
          <rPr>
            <sz val="9"/>
            <color indexed="81"/>
            <rFont val="ＭＳ Ｐゴシック"/>
            <family val="3"/>
            <charset val="128"/>
          </rPr>
          <t>です。</t>
        </r>
      </text>
    </comment>
    <comment ref="D21" authorId="0" shapeId="0" xr:uid="{00000000-0006-0000-0100-00000A000000}">
      <text>
        <r>
          <rPr>
            <sz val="9"/>
            <color indexed="81"/>
            <rFont val="ＭＳ Ｐゴシック"/>
            <family val="3"/>
            <charset val="128"/>
          </rPr>
          <t>注文書記載の部分払比率を入力して下さい。
数値のみ入力し、</t>
        </r>
        <r>
          <rPr>
            <b/>
            <sz val="9"/>
            <color indexed="81"/>
            <rFont val="ＭＳ Ｐゴシック"/>
            <family val="3"/>
            <charset val="128"/>
          </rPr>
          <t>パーセント「％」は入力不要</t>
        </r>
        <r>
          <rPr>
            <sz val="9"/>
            <color indexed="81"/>
            <rFont val="ＭＳ Ｐゴシック"/>
            <family val="3"/>
            <charset val="128"/>
          </rPr>
          <t>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Honsha039</author>
    <author>sanwa190936</author>
  </authors>
  <commentList>
    <comment ref="H3" authorId="0" shapeId="0" xr:uid="{8BF80071-7426-4591-8238-6EDAC191C42F}">
      <text>
        <r>
          <rPr>
            <b/>
            <sz val="9"/>
            <color indexed="81"/>
            <rFont val="ＭＳ Ｐゴシック"/>
            <family val="3"/>
            <charset val="128"/>
          </rPr>
          <t>「西暦年/月/日」で入力</t>
        </r>
        <r>
          <rPr>
            <sz val="9"/>
            <color indexed="81"/>
            <rFont val="ＭＳ Ｐゴシック"/>
            <family val="3"/>
            <charset val="128"/>
          </rPr>
          <t>して下さい。
　入力例：2010/12/31</t>
        </r>
      </text>
    </comment>
    <comment ref="G5" authorId="0" shapeId="0" xr:uid="{890DE789-4283-452C-95FE-8991735589A2}">
      <text>
        <r>
          <rPr>
            <b/>
            <sz val="9"/>
            <color indexed="81"/>
            <rFont val="ＭＳ Ｐゴシック"/>
            <family val="3"/>
            <charset val="128"/>
          </rPr>
          <t>業者コードを数値６桁で入力</t>
        </r>
        <r>
          <rPr>
            <sz val="9"/>
            <color indexed="81"/>
            <rFont val="ＭＳ Ｐゴシック"/>
            <family val="3"/>
            <charset val="128"/>
          </rPr>
          <t>して下さい。</t>
        </r>
      </text>
    </comment>
    <comment ref="G8" authorId="0" shapeId="0" xr:uid="{00000000-0006-0000-0200-000003000000}">
      <text>
        <r>
          <rPr>
            <b/>
            <sz val="9"/>
            <color indexed="81"/>
            <rFont val="ＭＳ Ｐゴシック"/>
            <family val="3"/>
            <charset val="128"/>
          </rPr>
          <t>２枚目・３枚目に社印を忘れずに</t>
        </r>
        <r>
          <rPr>
            <sz val="9"/>
            <color indexed="81"/>
            <rFont val="ＭＳ Ｐゴシック"/>
            <family val="3"/>
            <charset val="128"/>
          </rPr>
          <t>押印して下さい。</t>
        </r>
      </text>
    </comment>
    <comment ref="G11" authorId="1" shapeId="0" xr:uid="{9C1837E2-6CCC-4BE7-9973-2DD86D8D9C3B}">
      <text>
        <r>
          <rPr>
            <b/>
            <sz val="9"/>
            <color indexed="81"/>
            <rFont val="MS P ゴシック"/>
            <family val="3"/>
            <charset val="128"/>
          </rPr>
          <t>Ｔ＋１３桁</t>
        </r>
      </text>
    </comment>
    <comment ref="D12" authorId="0" shapeId="0" xr:uid="{00000000-0006-0000-0200-000004000000}">
      <text>
        <r>
          <rPr>
            <sz val="9"/>
            <color indexed="81"/>
            <rFont val="ＭＳ Ｐゴシック"/>
            <family val="3"/>
            <charset val="128"/>
          </rPr>
          <t>注文書記載の工事コードを入力して下さい。
数値を続けて入力し、</t>
        </r>
        <r>
          <rPr>
            <b/>
            <sz val="9"/>
            <color indexed="81"/>
            <rFont val="ＭＳ Ｐゴシック"/>
            <family val="3"/>
            <charset val="128"/>
          </rPr>
          <t>ハイフン「－」は入力不要</t>
        </r>
        <r>
          <rPr>
            <sz val="9"/>
            <color indexed="81"/>
            <rFont val="ＭＳ Ｐゴシック"/>
            <family val="3"/>
            <charset val="128"/>
          </rPr>
          <t>です。</t>
        </r>
      </text>
    </comment>
    <comment ref="D14" authorId="0" shapeId="0" xr:uid="{00000000-0006-0000-0200-000005000000}">
      <text>
        <r>
          <rPr>
            <sz val="9"/>
            <color indexed="81"/>
            <rFont val="ＭＳ Ｐゴシック"/>
            <family val="3"/>
            <charset val="128"/>
          </rPr>
          <t>注文書記載の注文番号を入力して下さい。
数値を続けて入力し、</t>
        </r>
        <r>
          <rPr>
            <b/>
            <sz val="9"/>
            <color indexed="81"/>
            <rFont val="ＭＳ Ｐゴシック"/>
            <family val="3"/>
            <charset val="128"/>
          </rPr>
          <t>ハイフン「－」は入力不要</t>
        </r>
        <r>
          <rPr>
            <sz val="9"/>
            <color indexed="81"/>
            <rFont val="ＭＳ Ｐゴシック"/>
            <family val="3"/>
            <charset val="128"/>
          </rPr>
          <t>です。</t>
        </r>
      </text>
    </comment>
    <comment ref="D15" authorId="0" shapeId="0" xr:uid="{00000000-0006-0000-0200-000006000000}">
      <text>
        <r>
          <rPr>
            <sz val="9"/>
            <color indexed="81"/>
            <rFont val="ＭＳ Ｐゴシック"/>
            <family val="3"/>
            <charset val="128"/>
          </rPr>
          <t>注文書記載の注文金額を税込金額で入力してください。
数値のみ入力し、</t>
        </r>
        <r>
          <rPr>
            <b/>
            <sz val="9"/>
            <color indexed="81"/>
            <rFont val="ＭＳ Ｐゴシック"/>
            <family val="3"/>
            <charset val="128"/>
          </rPr>
          <t>「，」および「円」は入力不要</t>
        </r>
        <r>
          <rPr>
            <sz val="9"/>
            <color indexed="81"/>
            <rFont val="ＭＳ Ｐゴシック"/>
            <family val="3"/>
            <charset val="128"/>
          </rPr>
          <t>です。</t>
        </r>
      </text>
    </comment>
    <comment ref="D22" authorId="0" shapeId="0" xr:uid="{00000000-0006-0000-0200-000007000000}">
      <text>
        <r>
          <rPr>
            <sz val="9"/>
            <color indexed="81"/>
            <rFont val="ＭＳ Ｐゴシック"/>
            <family val="3"/>
            <charset val="128"/>
          </rPr>
          <t>注文書記載の前払金額（税込み）を入力して下さい。</t>
        </r>
      </text>
    </comment>
  </commentList>
</comments>
</file>

<file path=xl/sharedStrings.xml><?xml version="1.0" encoding="utf-8"?>
<sst xmlns="http://schemas.openxmlformats.org/spreadsheetml/2006/main" count="462" uniqueCount="118">
  <si>
    <t>①</t>
    <phoneticPr fontId="2"/>
  </si>
  <si>
    <t>工事コード</t>
    <rPh sb="0" eb="2">
      <t>コウジ</t>
    </rPh>
    <phoneticPr fontId="2"/>
  </si>
  <si>
    <t>注文番号</t>
    <rPh sb="0" eb="2">
      <t>チュウモン</t>
    </rPh>
    <rPh sb="2" eb="4">
      <t>バンゴウ</t>
    </rPh>
    <phoneticPr fontId="2"/>
  </si>
  <si>
    <t>今回迄の出来高総額</t>
    <rPh sb="0" eb="2">
      <t>コンカイ</t>
    </rPh>
    <rPh sb="2" eb="3">
      <t>マデ</t>
    </rPh>
    <rPh sb="4" eb="7">
      <t>デキダカ</t>
    </rPh>
    <rPh sb="7" eb="9">
      <t>ソウガク</t>
    </rPh>
    <phoneticPr fontId="2"/>
  </si>
  <si>
    <t>前回迄の出来高総額</t>
    <rPh sb="0" eb="2">
      <t>ゼンカイ</t>
    </rPh>
    <rPh sb="2" eb="3">
      <t>マデ</t>
    </rPh>
    <rPh sb="4" eb="7">
      <t>デキダカ</t>
    </rPh>
    <rPh sb="7" eb="9">
      <t>ソウガク</t>
    </rPh>
    <phoneticPr fontId="2"/>
  </si>
  <si>
    <t>前回迄の部分払請求額</t>
    <rPh sb="0" eb="2">
      <t>ゼンカイ</t>
    </rPh>
    <rPh sb="2" eb="3">
      <t>マデ</t>
    </rPh>
    <rPh sb="4" eb="6">
      <t>ブブン</t>
    </rPh>
    <rPh sb="6" eb="7">
      <t>ハラ</t>
    </rPh>
    <rPh sb="7" eb="9">
      <t>セイキュウ</t>
    </rPh>
    <rPh sb="9" eb="10">
      <t>ガク</t>
    </rPh>
    <phoneticPr fontId="2"/>
  </si>
  <si>
    <t>今回請求額</t>
    <rPh sb="0" eb="2">
      <t>コンカイ</t>
    </rPh>
    <rPh sb="2" eb="4">
      <t>セイキュウ</t>
    </rPh>
    <rPh sb="4" eb="5">
      <t>ガク</t>
    </rPh>
    <phoneticPr fontId="2"/>
  </si>
  <si>
    <t>差引残額</t>
    <rPh sb="0" eb="2">
      <t>サシヒキ</t>
    </rPh>
    <rPh sb="2" eb="4">
      <t>ザンガク</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</si>
  <si>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</si>
  <si>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</si>
  <si>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</si>
  <si>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</si>
  <si>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</si>
  <si>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</si>
  <si>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</si>
  <si>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</si>
  <si>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</si>
  <si>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</si>
  <si>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</si>
  <si>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【三和建商記入欄】</t>
    <rPh sb="1" eb="5">
      <t>サンワケンショウ</t>
    </rPh>
    <rPh sb="5" eb="7">
      <t>キニュウ</t>
    </rPh>
    <rPh sb="7" eb="8">
      <t>ラン</t>
    </rPh>
    <phoneticPr fontId="2"/>
  </si>
  <si>
    <t>入力コード</t>
    <rPh sb="0" eb="2">
      <t>ニュウリョク</t>
    </rPh>
    <phoneticPr fontId="2"/>
  </si>
  <si>
    <t>科　目</t>
    <rPh sb="0" eb="1">
      <t>カ</t>
    </rPh>
    <rPh sb="2" eb="3">
      <t>メ</t>
    </rPh>
    <phoneticPr fontId="2"/>
  </si>
  <si>
    <t>注文書記載の注文番号を記入して下さい。</t>
    <rPh sb="0" eb="3">
      <t>チュウモンショ</t>
    </rPh>
    <rPh sb="3" eb="5">
      <t>キサイ</t>
    </rPh>
    <rPh sb="6" eb="8">
      <t>チュウモン</t>
    </rPh>
    <rPh sb="8" eb="10">
      <t>バンゴウ</t>
    </rPh>
    <rPh sb="11" eb="13">
      <t>キニュウ</t>
    </rPh>
    <rPh sb="15" eb="16">
      <t>クダ</t>
    </rPh>
    <phoneticPr fontId="2"/>
  </si>
  <si>
    <t>注文書記載の工事コードを記入して下さい。</t>
    <rPh sb="0" eb="3">
      <t>チュウモンショ</t>
    </rPh>
    <rPh sb="3" eb="5">
      <t>キサイ</t>
    </rPh>
    <rPh sb="6" eb="8">
      <t>コウジ</t>
    </rPh>
    <rPh sb="12" eb="14">
      <t>キニュウ</t>
    </rPh>
    <rPh sb="16" eb="17">
      <t>クダ</t>
    </rPh>
    <phoneticPr fontId="2"/>
  </si>
  <si>
    <t>④－⑥－⑧－⑩</t>
    <phoneticPr fontId="2"/>
  </si>
  <si>
    <t>請　求　書</t>
    <rPh sb="0" eb="1">
      <t>ショウ</t>
    </rPh>
    <rPh sb="2" eb="3">
      <t>モトム</t>
    </rPh>
    <rPh sb="4" eb="5">
      <t>ショ</t>
    </rPh>
    <phoneticPr fontId="2"/>
  </si>
  <si>
    <t>御中</t>
    <rPh sb="0" eb="2">
      <t>オンチュウ</t>
    </rPh>
    <phoneticPr fontId="2"/>
  </si>
  <si>
    <t>（工事担当</t>
    <rPh sb="1" eb="3">
      <t>コウジ</t>
    </rPh>
    <rPh sb="3" eb="5">
      <t>タントウ</t>
    </rPh>
    <phoneticPr fontId="2"/>
  </si>
  <si>
    <t>殿）</t>
    <rPh sb="0" eb="1">
      <t>トノ</t>
    </rPh>
    <phoneticPr fontId="2"/>
  </si>
  <si>
    <t>業者コード</t>
    <rPh sb="0" eb="2">
      <t>ギョウシャ</t>
    </rPh>
    <phoneticPr fontId="2"/>
  </si>
  <si>
    <t>住　　所</t>
    <rPh sb="0" eb="1">
      <t>ジュウ</t>
    </rPh>
    <rPh sb="3" eb="4">
      <t>ショ</t>
    </rPh>
    <phoneticPr fontId="2"/>
  </si>
  <si>
    <t>電　　話</t>
    <rPh sb="0" eb="1">
      <t>デン</t>
    </rPh>
    <rPh sb="3" eb="4">
      <t>ハナシ</t>
    </rPh>
    <phoneticPr fontId="2"/>
  </si>
  <si>
    <t>請求内容</t>
    <rPh sb="0" eb="2">
      <t>セイキュウ</t>
    </rPh>
    <rPh sb="2" eb="4">
      <t>ナイヨウ</t>
    </rPh>
    <phoneticPr fontId="2"/>
  </si>
  <si>
    <t>支払区分</t>
    <rPh sb="0" eb="2">
      <t>シハライ</t>
    </rPh>
    <rPh sb="2" eb="4">
      <t>クブン</t>
    </rPh>
    <phoneticPr fontId="2"/>
  </si>
  <si>
    <t>支払方法</t>
    <rPh sb="0" eb="2">
      <t>シハライ</t>
    </rPh>
    <rPh sb="2" eb="4">
      <t>ホウホウ</t>
    </rPh>
    <phoneticPr fontId="2"/>
  </si>
  <si>
    <t>③　完成払</t>
    <rPh sb="2" eb="4">
      <t>カンセイ</t>
    </rPh>
    <rPh sb="4" eb="5">
      <t>バラ</t>
    </rPh>
    <phoneticPr fontId="2"/>
  </si>
  <si>
    <t>④　その他</t>
    <rPh sb="4" eb="5">
      <t>タ</t>
    </rPh>
    <phoneticPr fontId="2"/>
  </si>
  <si>
    <t>②　臨時払い</t>
    <rPh sb="2" eb="4">
      <t>リンジ</t>
    </rPh>
    <rPh sb="4" eb="5">
      <t>バラ</t>
    </rPh>
    <phoneticPr fontId="2"/>
  </si>
  <si>
    <t>②　現金　　　　　　　％</t>
    <rPh sb="2" eb="4">
      <t>ゲンキン</t>
    </rPh>
    <phoneticPr fontId="2"/>
  </si>
  <si>
    <t>　　手形　　　　　　　％</t>
    <rPh sb="2" eb="4">
      <t>テガタ</t>
    </rPh>
    <phoneticPr fontId="2"/>
  </si>
  <si>
    <t>　　（サイト　　　　　日）</t>
    <rPh sb="11" eb="12">
      <t>ニチ</t>
    </rPh>
    <phoneticPr fontId="2"/>
  </si>
  <si>
    <t>工事担当部門</t>
    <rPh sb="0" eb="2">
      <t>コウジ</t>
    </rPh>
    <rPh sb="2" eb="4">
      <t>タントウ</t>
    </rPh>
    <rPh sb="4" eb="6">
      <t>ブモン</t>
    </rPh>
    <phoneticPr fontId="2"/>
  </si>
  <si>
    <t>下記の通り請求いたします。</t>
    <rPh sb="0" eb="2">
      <t>カキ</t>
    </rPh>
    <rPh sb="3" eb="4">
      <t>トオ</t>
    </rPh>
    <rPh sb="5" eb="7">
      <t>セイキュウ</t>
    </rPh>
    <phoneticPr fontId="2"/>
  </si>
  <si>
    <t>【請負工事請求用】</t>
    <rPh sb="1" eb="3">
      <t>ウケオイ</t>
    </rPh>
    <rPh sb="3" eb="5">
      <t>コウジ</t>
    </rPh>
    <rPh sb="5" eb="8">
      <t>セイキュウヨウ</t>
    </rPh>
    <phoneticPr fontId="2"/>
  </si>
  <si>
    <t>【常用工事請求用】</t>
    <rPh sb="1" eb="3">
      <t>ジョウヨウ</t>
    </rPh>
    <rPh sb="3" eb="5">
      <t>コウジ</t>
    </rPh>
    <rPh sb="5" eb="8">
      <t>セイキュウヨウ</t>
    </rPh>
    <phoneticPr fontId="2"/>
  </si>
  <si>
    <t>相殺先</t>
    <rPh sb="0" eb="2">
      <t>ソウサイ</t>
    </rPh>
    <rPh sb="2" eb="3">
      <t>サキ</t>
    </rPh>
    <phoneticPr fontId="2"/>
  </si>
  <si>
    <t>消費税</t>
    <rPh sb="0" eb="3">
      <t>ショウヒゼイ</t>
    </rPh>
    <phoneticPr fontId="2"/>
  </si>
  <si>
    <t>単位</t>
    <rPh sb="0" eb="2">
      <t>タンイ</t>
    </rPh>
    <phoneticPr fontId="2"/>
  </si>
  <si>
    <t>数量</t>
    <rPh sb="0" eb="2">
      <t>スウリョウ</t>
    </rPh>
    <phoneticPr fontId="2"/>
  </si>
  <si>
    <t>日</t>
    <rPh sb="0" eb="1">
      <t>ニチ</t>
    </rPh>
    <phoneticPr fontId="2"/>
  </si>
  <si>
    <t>別紙「常用工事明細書」の通り</t>
    <rPh sb="0" eb="2">
      <t>ベッシ</t>
    </rPh>
    <rPh sb="3" eb="5">
      <t>ジョウヨウ</t>
    </rPh>
    <rPh sb="5" eb="7">
      <t>コウジ</t>
    </rPh>
    <rPh sb="7" eb="10">
      <t>メイサイショ</t>
    </rPh>
    <rPh sb="12" eb="13">
      <t>トオ</t>
    </rPh>
    <phoneticPr fontId="2"/>
  </si>
  <si>
    <t>（　　　　　－　　）</t>
    <phoneticPr fontId="2"/>
  </si>
  <si>
    <t>計</t>
    <rPh sb="0" eb="1">
      <t>ケイ</t>
    </rPh>
    <phoneticPr fontId="2"/>
  </si>
  <si>
    <t>請　求　書（控）</t>
    <rPh sb="0" eb="1">
      <t>ショウ</t>
    </rPh>
    <rPh sb="2" eb="3">
      <t>モトム</t>
    </rPh>
    <rPh sb="4" eb="5">
      <t>ショ</t>
    </rPh>
    <rPh sb="6" eb="7">
      <t>ヒカ</t>
    </rPh>
    <phoneticPr fontId="2"/>
  </si>
  <si>
    <t>【記入上の注意】</t>
    <rPh sb="1" eb="3">
      <t>キニュウ</t>
    </rPh>
    <rPh sb="3" eb="4">
      <t>ジョウ</t>
    </rPh>
    <rPh sb="5" eb="7">
      <t>チュウイ</t>
    </rPh>
    <phoneticPr fontId="2"/>
  </si>
  <si>
    <t>注文請書が返送されていない工事については請求することができません。</t>
    <rPh sb="0" eb="2">
      <t>チュウモン</t>
    </rPh>
    <rPh sb="2" eb="4">
      <t>ウケショ</t>
    </rPh>
    <rPh sb="5" eb="7">
      <t>ヘンソウ</t>
    </rPh>
    <rPh sb="13" eb="15">
      <t>コウジ</t>
    </rPh>
    <rPh sb="20" eb="22">
      <t>セイキュウ</t>
    </rPh>
    <phoneticPr fontId="2"/>
  </si>
  <si>
    <t>請求書は注文された個別工事ごと作成し、三和建商㈱の工事担当者に提出して下さい。</t>
    <rPh sb="0" eb="3">
      <t>セイキュウショ</t>
    </rPh>
    <rPh sb="4" eb="6">
      <t>チュウモン</t>
    </rPh>
    <rPh sb="9" eb="11">
      <t>コベツ</t>
    </rPh>
    <rPh sb="11" eb="13">
      <t>コウジ</t>
    </rPh>
    <rPh sb="15" eb="17">
      <t>サクセイ</t>
    </rPh>
    <rPh sb="19" eb="23">
      <t>サンワケンショウ</t>
    </rPh>
    <rPh sb="25" eb="27">
      <t>コウジ</t>
    </rPh>
    <rPh sb="27" eb="30">
      <t>タントウシャ</t>
    </rPh>
    <rPh sb="31" eb="33">
      <t>テイシュツ</t>
    </rPh>
    <rPh sb="35" eb="36">
      <t>クダ</t>
    </rPh>
    <phoneticPr fontId="2"/>
  </si>
  <si>
    <t>「⑤今回迄の出来高総額」の査定については、三和建商㈱の工事担当者と協議して下さい。</t>
    <rPh sb="2" eb="4">
      <t>コンカイ</t>
    </rPh>
    <rPh sb="4" eb="5">
      <t>マデ</t>
    </rPh>
    <rPh sb="6" eb="9">
      <t>デキダカ</t>
    </rPh>
    <rPh sb="9" eb="11">
      <t>ソウガク</t>
    </rPh>
    <rPh sb="13" eb="15">
      <t>サテイ</t>
    </rPh>
    <rPh sb="21" eb="25">
      <t>サンワケンショウ</t>
    </rPh>
    <rPh sb="27" eb="29">
      <t>コウジ</t>
    </rPh>
    <rPh sb="29" eb="32">
      <t>タントウシャ</t>
    </rPh>
    <rPh sb="33" eb="35">
      <t>キョウギ</t>
    </rPh>
    <rPh sb="37" eb="38">
      <t>クダ</t>
    </rPh>
    <phoneticPr fontId="2"/>
  </si>
  <si>
    <t>「⑩今回請求額」の算出は下記により計算して下さい。</t>
    <rPh sb="2" eb="4">
      <t>コンカイ</t>
    </rPh>
    <rPh sb="4" eb="6">
      <t>セイキュウ</t>
    </rPh>
    <rPh sb="6" eb="7">
      <t>ガク</t>
    </rPh>
    <rPh sb="9" eb="11">
      <t>サンシュツ</t>
    </rPh>
    <rPh sb="12" eb="14">
      <t>カキ</t>
    </rPh>
    <rPh sb="17" eb="19">
      <t>ケイサン</t>
    </rPh>
    <rPh sb="21" eb="22">
      <t>クダ</t>
    </rPh>
    <phoneticPr fontId="2"/>
  </si>
  <si>
    <r>
      <t>請　求　書</t>
    </r>
    <r>
      <rPr>
        <sz val="14"/>
        <rFont val="ＭＳ ゴシック"/>
        <family val="3"/>
        <charset val="128"/>
      </rPr>
      <t>（工事部門控）</t>
    </r>
    <rPh sb="0" eb="1">
      <t>ショウ</t>
    </rPh>
    <rPh sb="2" eb="3">
      <t>モトム</t>
    </rPh>
    <rPh sb="4" eb="5">
      <t>ショ</t>
    </rPh>
    <rPh sb="6" eb="8">
      <t>コウジ</t>
    </rPh>
    <rPh sb="8" eb="10">
      <t>ブモン</t>
    </rPh>
    <rPh sb="10" eb="11">
      <t>ヒカ</t>
    </rPh>
    <phoneticPr fontId="2"/>
  </si>
  <si>
    <t>網掛け部分は記入しないで下さい。</t>
    <rPh sb="0" eb="2">
      <t>アミカ</t>
    </rPh>
    <rPh sb="3" eb="5">
      <t>ブブン</t>
    </rPh>
    <rPh sb="6" eb="8">
      <t>キニュウ</t>
    </rPh>
    <rPh sb="12" eb="13">
      <t>クダ</t>
    </rPh>
    <phoneticPr fontId="2"/>
  </si>
  <si>
    <t>1.</t>
    <phoneticPr fontId="2"/>
  </si>
  <si>
    <t>2.</t>
    <phoneticPr fontId="2"/>
  </si>
  <si>
    <t>3.</t>
    <phoneticPr fontId="2"/>
  </si>
  <si>
    <t>三和建商㈱より送付した「常用工事明細書」の内容に間違いがなければ、１行目明細書の金額を記入の上、「常</t>
    <rPh sb="0" eb="4">
      <t>サンワケンショウ</t>
    </rPh>
    <rPh sb="7" eb="9">
      <t>ソウフ</t>
    </rPh>
    <rPh sb="12" eb="14">
      <t>ジョウヨウ</t>
    </rPh>
    <rPh sb="14" eb="16">
      <t>コウジ</t>
    </rPh>
    <rPh sb="16" eb="19">
      <t>メイサイショ</t>
    </rPh>
    <rPh sb="21" eb="23">
      <t>ナイヨウ</t>
    </rPh>
    <rPh sb="24" eb="26">
      <t>マチガ</t>
    </rPh>
    <rPh sb="34" eb="36">
      <t>ギョウメ</t>
    </rPh>
    <rPh sb="36" eb="39">
      <t>メイサイショ</t>
    </rPh>
    <rPh sb="40" eb="42">
      <t>キンガク</t>
    </rPh>
    <rPh sb="43" eb="45">
      <t>キニュウ</t>
    </rPh>
    <rPh sb="46" eb="47">
      <t>ウエ</t>
    </rPh>
    <rPh sb="49" eb="50">
      <t>ツネ</t>
    </rPh>
    <phoneticPr fontId="2"/>
  </si>
  <si>
    <t>請求締切日を過ぎて提出されたものは翌月扱いとなりますので、必ず締切日厳守で提出して下さい。</t>
    <rPh sb="0" eb="2">
      <t>セイキュウ</t>
    </rPh>
    <rPh sb="2" eb="5">
      <t>シメキリビ</t>
    </rPh>
    <rPh sb="6" eb="7">
      <t>ス</t>
    </rPh>
    <rPh sb="9" eb="11">
      <t>テイシュツ</t>
    </rPh>
    <rPh sb="17" eb="19">
      <t>ヨクゲツ</t>
    </rPh>
    <rPh sb="19" eb="20">
      <t>アツカ</t>
    </rPh>
    <rPh sb="29" eb="30">
      <t>カナラ</t>
    </rPh>
    <rPh sb="31" eb="34">
      <t>シメキリビ</t>
    </rPh>
    <rPh sb="34" eb="36">
      <t>ゲンシュ</t>
    </rPh>
    <rPh sb="37" eb="39">
      <t>テイシュツ</t>
    </rPh>
    <rPh sb="41" eb="42">
      <t>クダ</t>
    </rPh>
    <phoneticPr fontId="2"/>
  </si>
  <si>
    <t>記入不要</t>
    <rPh sb="0" eb="2">
      <t>キニュウ</t>
    </rPh>
    <rPh sb="2" eb="4">
      <t>フヨウ</t>
    </rPh>
    <phoneticPr fontId="2"/>
  </si>
  <si>
    <t>　（前払金請求用）</t>
    <rPh sb="2" eb="4">
      <t>マエバラ</t>
    </rPh>
    <rPh sb="4" eb="5">
      <t>キン</t>
    </rPh>
    <rPh sb="5" eb="8">
      <t>セイキュウヨウ</t>
    </rPh>
    <phoneticPr fontId="2"/>
  </si>
  <si>
    <t>（工事コード）</t>
    <rPh sb="1" eb="3">
      <t>コウジ</t>
    </rPh>
    <phoneticPr fontId="2"/>
  </si>
  <si>
    <t>（内、消費税額）</t>
    <rPh sb="1" eb="2">
      <t>ウチ</t>
    </rPh>
    <rPh sb="3" eb="6">
      <t>ショウヒゼイ</t>
    </rPh>
    <rPh sb="6" eb="7">
      <t>ガク</t>
    </rPh>
    <phoneticPr fontId="2"/>
  </si>
  <si>
    <t>社　　名</t>
    <rPh sb="0" eb="1">
      <t>シャ</t>
    </rPh>
    <rPh sb="3" eb="4">
      <t>ナ</t>
    </rPh>
    <phoneticPr fontId="2"/>
  </si>
  <si>
    <t>請求金額</t>
    <rPh sb="0" eb="1">
      <t>ショウ</t>
    </rPh>
    <rPh sb="1" eb="2">
      <t>モトム</t>
    </rPh>
    <rPh sb="2" eb="3">
      <t>キン</t>
    </rPh>
    <rPh sb="3" eb="4">
      <t>ガク</t>
    </rPh>
    <phoneticPr fontId="2"/>
  </si>
  <si>
    <t>工事名・作業内容</t>
    <rPh sb="0" eb="3">
      <t>コウジメイ</t>
    </rPh>
    <rPh sb="4" eb="6">
      <t>サギョウ</t>
    </rPh>
    <rPh sb="6" eb="8">
      <t>ナイヨウ</t>
    </rPh>
    <phoneticPr fontId="2"/>
  </si>
  <si>
    <t>用工事明細書」を添付して提出して下さい。</t>
    <rPh sb="0" eb="1">
      <t>ヨウ</t>
    </rPh>
    <rPh sb="1" eb="3">
      <t>コウジ</t>
    </rPh>
    <rPh sb="3" eb="6">
      <t>メイサイショ</t>
    </rPh>
    <rPh sb="8" eb="10">
      <t>テンプ</t>
    </rPh>
    <rPh sb="12" eb="14">
      <t>テイシュツ</t>
    </rPh>
    <rPh sb="16" eb="17">
      <t>クダ</t>
    </rPh>
    <phoneticPr fontId="2"/>
  </si>
  <si>
    <t>請求書は三和建商㈱の工事担当毎まとめて作成し、各担当者に提出して下さい。</t>
    <rPh sb="0" eb="3">
      <t>セイキュウショ</t>
    </rPh>
    <rPh sb="4" eb="8">
      <t>サンワケンショウ</t>
    </rPh>
    <rPh sb="10" eb="12">
      <t>コウジ</t>
    </rPh>
    <rPh sb="12" eb="14">
      <t>タントウ</t>
    </rPh>
    <rPh sb="14" eb="15">
      <t>ゴト</t>
    </rPh>
    <rPh sb="19" eb="21">
      <t>サクセイ</t>
    </rPh>
    <rPh sb="23" eb="27">
      <t>カクタントウシャ</t>
    </rPh>
    <rPh sb="28" eb="30">
      <t>テイシュツ</t>
    </rPh>
    <rPh sb="32" eb="33">
      <t>クダ</t>
    </rPh>
    <phoneticPr fontId="2"/>
  </si>
  <si>
    <r>
      <t>請　求　書</t>
    </r>
    <r>
      <rPr>
        <sz val="14"/>
        <rFont val="ＭＳ ゴシック"/>
        <family val="3"/>
        <charset val="128"/>
      </rPr>
      <t>（工事部門控）</t>
    </r>
    <rPh sb="0" eb="1">
      <t>ショウ</t>
    </rPh>
    <rPh sb="2" eb="3">
      <t>モトム</t>
    </rPh>
    <rPh sb="4" eb="5">
      <t>ショ</t>
    </rPh>
    <rPh sb="6" eb="8">
      <t>コウジ</t>
    </rPh>
    <rPh sb="8" eb="10">
      <t>ブモン</t>
    </rPh>
    <rPh sb="10" eb="11">
      <t>ヒカエ</t>
    </rPh>
    <phoneticPr fontId="2"/>
  </si>
  <si>
    <t>工事名</t>
    <rPh sb="0" eb="3">
      <t>コウジメイ</t>
    </rPh>
    <phoneticPr fontId="2"/>
  </si>
  <si>
    <t>請負契約額</t>
    <rPh sb="0" eb="2">
      <t>ウケオイ</t>
    </rPh>
    <rPh sb="2" eb="4">
      <t>ケイヤク</t>
    </rPh>
    <rPh sb="4" eb="5">
      <t>ガク</t>
    </rPh>
    <phoneticPr fontId="2"/>
  </si>
  <si>
    <t>注文書記載の注文金額（税込み）を記入して下さい。</t>
    <rPh sb="0" eb="3">
      <t>チュウモンショ</t>
    </rPh>
    <rPh sb="3" eb="5">
      <t>キサイ</t>
    </rPh>
    <rPh sb="6" eb="8">
      <t>チュウモン</t>
    </rPh>
    <rPh sb="8" eb="10">
      <t>キンガク</t>
    </rPh>
    <rPh sb="11" eb="13">
      <t>ゼイコミ</t>
    </rPh>
    <rPh sb="16" eb="18">
      <t>キニュウ</t>
    </rPh>
    <rPh sb="20" eb="21">
      <t>クダ</t>
    </rPh>
    <phoneticPr fontId="2"/>
  </si>
  <si>
    <t>前払金受領額</t>
    <rPh sb="0" eb="3">
      <t>マエバライキン</t>
    </rPh>
    <rPh sb="3" eb="5">
      <t>ジュリョウ</t>
    </rPh>
    <rPh sb="5" eb="6">
      <t>ガク</t>
    </rPh>
    <phoneticPr fontId="2"/>
  </si>
  <si>
    <t>前払金を受領している場合は受領額を記入して下さい。</t>
    <rPh sb="0" eb="3">
      <t>マエバライキン</t>
    </rPh>
    <rPh sb="4" eb="6">
      <t>ジュリョウ</t>
    </rPh>
    <rPh sb="10" eb="12">
      <t>バアイ</t>
    </rPh>
    <rPh sb="13" eb="15">
      <t>ジュリョウ</t>
    </rPh>
    <rPh sb="15" eb="16">
      <t>ガク</t>
    </rPh>
    <rPh sb="17" eb="19">
      <t>キニュウ</t>
    </rPh>
    <rPh sb="21" eb="22">
      <t>クダ</t>
    </rPh>
    <phoneticPr fontId="2"/>
  </si>
  <si>
    <t>前回請求迄の出来高累計額を記入して下さい。</t>
    <rPh sb="0" eb="2">
      <t>ゼンカイ</t>
    </rPh>
    <rPh sb="2" eb="4">
      <t>セイキュウ</t>
    </rPh>
    <rPh sb="4" eb="5">
      <t>マデ</t>
    </rPh>
    <rPh sb="6" eb="9">
      <t>デキダカ</t>
    </rPh>
    <rPh sb="9" eb="11">
      <t>ルイケイ</t>
    </rPh>
    <rPh sb="11" eb="12">
      <t>ガク</t>
    </rPh>
    <rPh sb="13" eb="15">
      <t>キニュウ</t>
    </rPh>
    <rPh sb="17" eb="18">
      <t>クダ</t>
    </rPh>
    <phoneticPr fontId="2"/>
  </si>
  <si>
    <t>自動計算されます。</t>
    <rPh sb="0" eb="2">
      <t>ジドウ</t>
    </rPh>
    <rPh sb="2" eb="4">
      <t>ケイサン</t>
    </rPh>
    <phoneticPr fontId="2"/>
  </si>
  <si>
    <t>部分払比率</t>
    <rPh sb="0" eb="2">
      <t>ブブン</t>
    </rPh>
    <rPh sb="2" eb="3">
      <t>バラ</t>
    </rPh>
    <rPh sb="3" eb="5">
      <t>ヒリツ</t>
    </rPh>
    <phoneticPr fontId="2"/>
  </si>
  <si>
    <t>注文書記載の部分払比率を記入して下さい。</t>
    <rPh sb="0" eb="3">
      <t>チュウモンショ</t>
    </rPh>
    <rPh sb="3" eb="5">
      <t>キサイ</t>
    </rPh>
    <rPh sb="6" eb="8">
      <t>ブブン</t>
    </rPh>
    <rPh sb="8" eb="9">
      <t>バラ</t>
    </rPh>
    <rPh sb="9" eb="11">
      <t>ヒリツ</t>
    </rPh>
    <rPh sb="12" eb="14">
      <t>キニュウ</t>
    </rPh>
    <rPh sb="16" eb="17">
      <t>クダ</t>
    </rPh>
    <phoneticPr fontId="2"/>
  </si>
  <si>
    <t>税抜き請求額</t>
    <rPh sb="0" eb="2">
      <t>ゼイヌキ</t>
    </rPh>
    <rPh sb="3" eb="5">
      <t>セイキュウ</t>
    </rPh>
    <rPh sb="5" eb="6">
      <t>ガク</t>
    </rPh>
    <phoneticPr fontId="2"/>
  </si>
  <si>
    <t>④－⑥－⑧－⑩</t>
    <phoneticPr fontId="2"/>
  </si>
  <si>
    <t>4.</t>
    <phoneticPr fontId="2"/>
  </si>
  <si>
    <t>※前払金請求：注文書記載の前払金の額を記入して下さい。（⑤から⑨は記入不要です。）</t>
    <rPh sb="1" eb="3">
      <t>マエバラ</t>
    </rPh>
    <rPh sb="3" eb="4">
      <t>キン</t>
    </rPh>
    <rPh sb="4" eb="6">
      <t>セイキュウ</t>
    </rPh>
    <rPh sb="7" eb="10">
      <t>チュウモンショ</t>
    </rPh>
    <rPh sb="10" eb="12">
      <t>キサイ</t>
    </rPh>
    <rPh sb="13" eb="16">
      <t>マエバライキン</t>
    </rPh>
    <rPh sb="17" eb="18">
      <t>ガク</t>
    </rPh>
    <rPh sb="19" eb="21">
      <t>キニュウ</t>
    </rPh>
    <rPh sb="23" eb="24">
      <t>クダ</t>
    </rPh>
    <rPh sb="33" eb="35">
      <t>キニュウ</t>
    </rPh>
    <rPh sb="35" eb="37">
      <t>フヨウ</t>
    </rPh>
    <phoneticPr fontId="2"/>
  </si>
  <si>
    <t>※部分払請求：（⑤－⑦）×（（④－⑥）÷④）×⑨により算出した額（１円未満切捨て）を記入して下さい。</t>
    <rPh sb="1" eb="3">
      <t>ブブン</t>
    </rPh>
    <rPh sb="3" eb="4">
      <t>バラ</t>
    </rPh>
    <rPh sb="4" eb="6">
      <t>セイキュウ</t>
    </rPh>
    <rPh sb="27" eb="29">
      <t>サンシュツ</t>
    </rPh>
    <rPh sb="31" eb="32">
      <t>ガク</t>
    </rPh>
    <rPh sb="34" eb="35">
      <t>エン</t>
    </rPh>
    <rPh sb="35" eb="37">
      <t>ミマン</t>
    </rPh>
    <rPh sb="37" eb="39">
      <t>キリス</t>
    </rPh>
    <rPh sb="42" eb="44">
      <t>キニュウ</t>
    </rPh>
    <rPh sb="46" eb="47">
      <t>クダ</t>
    </rPh>
    <phoneticPr fontId="2"/>
  </si>
  <si>
    <t>※完成払請求：前回請求までの差引残額を記入して下さい。</t>
    <rPh sb="1" eb="3">
      <t>カンセイ</t>
    </rPh>
    <rPh sb="3" eb="4">
      <t>バラ</t>
    </rPh>
    <rPh sb="4" eb="6">
      <t>セイキュウ</t>
    </rPh>
    <rPh sb="7" eb="9">
      <t>ゼンカイ</t>
    </rPh>
    <rPh sb="9" eb="11">
      <t>セイキュウ</t>
    </rPh>
    <rPh sb="14" eb="16">
      <t>サシヒキ</t>
    </rPh>
    <rPh sb="16" eb="18">
      <t>ザンガク</t>
    </rPh>
    <rPh sb="19" eb="21">
      <t>キニュウ</t>
    </rPh>
    <rPh sb="23" eb="24">
      <t>クダ</t>
    </rPh>
    <phoneticPr fontId="2"/>
  </si>
  <si>
    <t>【三和建商記入欄】</t>
    <rPh sb="1" eb="5">
      <t>サンワケンショウ</t>
    </rPh>
    <rPh sb="5" eb="7">
      <t>キニュウ</t>
    </rPh>
    <rPh sb="7" eb="8">
      <t>ラン</t>
    </rPh>
    <phoneticPr fontId="2"/>
  </si>
  <si>
    <t>入力コード</t>
    <rPh sb="0" eb="2">
      <t>ニュウリョク</t>
    </rPh>
    <phoneticPr fontId="2"/>
  </si>
  <si>
    <t>商　品</t>
    <rPh sb="0" eb="1">
      <t>ショウ</t>
    </rPh>
    <rPh sb="2" eb="3">
      <t>ヒン</t>
    </rPh>
    <phoneticPr fontId="2"/>
  </si>
  <si>
    <t>請求内容</t>
    <rPh sb="0" eb="2">
      <t>セイキュウ</t>
    </rPh>
    <rPh sb="2" eb="4">
      <t>ナイヨウ</t>
    </rPh>
    <phoneticPr fontId="2"/>
  </si>
  <si>
    <t>支払区分</t>
    <rPh sb="0" eb="2">
      <t>シハライ</t>
    </rPh>
    <rPh sb="2" eb="4">
      <t>クブン</t>
    </rPh>
    <phoneticPr fontId="2"/>
  </si>
  <si>
    <t>支払方法</t>
    <rPh sb="0" eb="2">
      <t>シハライ</t>
    </rPh>
    <rPh sb="2" eb="4">
      <t>ホウホウ</t>
    </rPh>
    <phoneticPr fontId="2"/>
  </si>
  <si>
    <t>①　前払金</t>
    <rPh sb="2" eb="5">
      <t>マエバライキン</t>
    </rPh>
    <phoneticPr fontId="2"/>
  </si>
  <si>
    <t>②　部分払（中間出来高）</t>
    <rPh sb="2" eb="4">
      <t>ブブン</t>
    </rPh>
    <rPh sb="4" eb="5">
      <t>バラ</t>
    </rPh>
    <rPh sb="6" eb="8">
      <t>チュウカン</t>
    </rPh>
    <rPh sb="8" eb="11">
      <t>デキダカ</t>
    </rPh>
    <phoneticPr fontId="2"/>
  </si>
  <si>
    <t>③　完成払</t>
    <rPh sb="2" eb="4">
      <t>カンセイ</t>
    </rPh>
    <rPh sb="4" eb="5">
      <t>バラ</t>
    </rPh>
    <phoneticPr fontId="2"/>
  </si>
  <si>
    <t>④　その他</t>
    <rPh sb="4" eb="5">
      <t>タ</t>
    </rPh>
    <phoneticPr fontId="2"/>
  </si>
  <si>
    <t>①　定時払い</t>
    <rPh sb="2" eb="4">
      <t>テイジ</t>
    </rPh>
    <rPh sb="4" eb="5">
      <t>バラ</t>
    </rPh>
    <phoneticPr fontId="2"/>
  </si>
  <si>
    <t>②　臨時払い</t>
    <rPh sb="2" eb="4">
      <t>リンジ</t>
    </rPh>
    <rPh sb="4" eb="5">
      <t>バラ</t>
    </rPh>
    <phoneticPr fontId="2"/>
  </si>
  <si>
    <t>　　（支払日　　月　　日）</t>
    <rPh sb="3" eb="6">
      <t>シハライビ</t>
    </rPh>
    <rPh sb="8" eb="9">
      <t>ツキ</t>
    </rPh>
    <rPh sb="11" eb="12">
      <t>ニチ</t>
    </rPh>
    <phoneticPr fontId="2"/>
  </si>
  <si>
    <t>①　支払規定による</t>
    <rPh sb="2" eb="4">
      <t>シハラ</t>
    </rPh>
    <rPh sb="4" eb="6">
      <t>キテイ</t>
    </rPh>
    <phoneticPr fontId="2"/>
  </si>
  <si>
    <t>②　現金　　　　　　　％</t>
    <rPh sb="2" eb="4">
      <t>ゲンキン</t>
    </rPh>
    <phoneticPr fontId="2"/>
  </si>
  <si>
    <t>　　手形　　　　　　　％</t>
    <rPh sb="2" eb="4">
      <t>テガタ</t>
    </rPh>
    <phoneticPr fontId="2"/>
  </si>
  <si>
    <t>　　（サイト　　　　　日）</t>
    <rPh sb="11" eb="12">
      <t>ニチ</t>
    </rPh>
    <phoneticPr fontId="2"/>
  </si>
  <si>
    <t>工事担当部門</t>
    <rPh sb="0" eb="2">
      <t>コウジ</t>
    </rPh>
    <rPh sb="2" eb="4">
      <t>タントウ</t>
    </rPh>
    <rPh sb="4" eb="6">
      <t>ブモン</t>
    </rPh>
    <phoneticPr fontId="2"/>
  </si>
  <si>
    <t>当月迄の出来高累計額を記入して下さい。</t>
    <phoneticPr fontId="2"/>
  </si>
  <si>
    <t>注文書記載の前払金額（税込み）を記入して下さい。</t>
    <rPh sb="0" eb="3">
      <t>チュウモンショ</t>
    </rPh>
    <rPh sb="3" eb="5">
      <t>キサイ</t>
    </rPh>
    <rPh sb="6" eb="8">
      <t>マエバラ</t>
    </rPh>
    <rPh sb="8" eb="10">
      <t>キンガク</t>
    </rPh>
    <rPh sb="11" eb="13">
      <t>ゼイコミ</t>
    </rPh>
    <rPh sb="16" eb="18">
      <t>キニュウ</t>
    </rPh>
    <rPh sb="20" eb="21">
      <t>クダ</t>
    </rPh>
    <phoneticPr fontId="2"/>
  </si>
  <si>
    <t>登録番号</t>
    <rPh sb="0" eb="2">
      <t>トウロク</t>
    </rPh>
    <rPh sb="2" eb="4">
      <t>バンゴウ</t>
    </rPh>
    <phoneticPr fontId="2"/>
  </si>
  <si>
    <t>登録番号</t>
    <rPh sb="0" eb="4">
      <t>トウロクバンゴウ</t>
    </rPh>
    <phoneticPr fontId="2"/>
  </si>
  <si>
    <t>単価</t>
    <rPh sb="0" eb="2">
      <t>タンカ</t>
    </rPh>
    <phoneticPr fontId="2"/>
  </si>
  <si>
    <t>金額</t>
    <rPh sb="0" eb="2">
      <t>キンガク</t>
    </rPh>
    <phoneticPr fontId="2"/>
  </si>
  <si>
    <t>請求額</t>
    <rPh sb="0" eb="2">
      <t>セイキュウ</t>
    </rPh>
    <rPh sb="2" eb="3">
      <t>ガク</t>
    </rPh>
    <phoneticPr fontId="2"/>
  </si>
  <si>
    <t>（2023年7月1日改訂）</t>
    <rPh sb="5" eb="6">
      <t>ネン</t>
    </rPh>
    <rPh sb="7" eb="8">
      <t>ガツ</t>
    </rPh>
    <rPh sb="9" eb="10">
      <t>ニチ</t>
    </rPh>
    <rPh sb="10" eb="12">
      <t>カイテイ</t>
    </rPh>
    <phoneticPr fontId="2"/>
  </si>
  <si>
    <t>式</t>
    <rPh sb="0" eb="1">
      <t>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</si>
</sst>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0\-000000"/>
    <numFmt numFmtId="177" formatCode="00000000\-0"/>
    <numFmt numFmtId="178" formatCode="0&quot; 枚目&quot;"/>
    <numFmt numFmtId="179" formatCode="0&quot; 枚中の&quot;"/>
    <numFmt numFmtId="180" formatCode="&quot;消費税率：&quot;0%"/>
    <numFmt numFmtId="181" formatCode="#,##0&quot;円&quot;;&quot;▲&quot;#,##0&quot;円&quot;"/>
    <numFmt numFmtId="182" formatCode="#,##0;&quot;▲&quot;#,##0"/>
    <numFmt numFmtId="183" formatCode="#,##0.00;&quot;▲&quot;#,##0.00"/>
  </numFmts>
  <fonts count="35">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24"/>
      <name val="ＭＳ ゴシック"/>
      <family val="3"/>
      <charset val="128"/>
    </font>
    <font>
      <b/>
      <sz val="14"/>
      <name val="ＭＳ 明朝"/>
      <family val="1"/>
      <charset val="128"/>
    </font>
    <font>
      <b/>
      <sz val="11"/>
      <name val="ＭＳ 明朝"/>
      <family val="1"/>
      <charset val="128"/>
    </font>
    <font>
      <b/>
      <sz val="12"/>
      <name val="ＭＳ 明朝"/>
      <family val="1"/>
      <charset val="128"/>
    </font>
    <font>
      <b/>
      <sz val="16"/>
      <name val="ＭＳ 明朝"/>
      <family val="1"/>
      <charset val="128"/>
    </font>
    <font>
      <b/>
      <sz val="14"/>
      <color indexed="12"/>
      <name val="ＭＳ 明朝"/>
      <family val="1"/>
      <charset val="128"/>
    </font>
    <font>
      <b/>
      <sz val="11"/>
      <color indexed="12"/>
      <name val="ＭＳ 明朝"/>
      <family val="1"/>
      <charset val="128"/>
    </font>
    <font>
      <b/>
      <sz val="14"/>
      <color indexed="12"/>
      <name val="ＭＳ ゴシック"/>
      <family val="3"/>
      <charset val="128"/>
    </font>
    <font>
      <b/>
      <sz val="22"/>
      <color indexed="12"/>
      <name val="ＭＳ ゴシック"/>
      <family val="3"/>
      <charset val="128"/>
    </font>
    <font>
      <sz val="12"/>
      <name val="ＭＳ ゴシック"/>
      <family val="3"/>
      <charset val="128"/>
    </font>
    <font>
      <b/>
      <sz val="10"/>
      <color indexed="12"/>
      <name val="ＭＳ 明朝"/>
      <family val="1"/>
      <charset val="128"/>
    </font>
    <font>
      <sz val="9"/>
      <color indexed="81"/>
      <name val="ＭＳ Ｐゴシック"/>
      <family val="3"/>
      <charset val="128"/>
    </font>
    <font>
      <b/>
      <sz val="9"/>
      <color indexed="81"/>
      <name val="ＭＳ Ｐゴシック"/>
      <family val="3"/>
      <charset val="128"/>
    </font>
    <font>
      <b/>
      <sz val="14"/>
      <name val="ＭＳ ゴシック"/>
      <family val="3"/>
      <charset val="128"/>
    </font>
    <font>
      <b/>
      <sz val="22"/>
      <name val="ＭＳ ゴシック"/>
      <family val="3"/>
      <charset val="128"/>
    </font>
    <font>
      <sz val="14"/>
      <name val="ＭＳ ゴシック"/>
      <family val="3"/>
      <charset val="128"/>
    </font>
    <font>
      <sz val="9"/>
      <name val="ＭＳ 明朝"/>
      <family val="1"/>
      <charset val="128"/>
    </font>
    <font>
      <b/>
      <sz val="10"/>
      <name val="ＭＳ 明朝"/>
      <family val="1"/>
      <charset val="128"/>
    </font>
    <font>
      <sz val="18"/>
      <name val="ＭＳ 明朝"/>
      <family val="1"/>
      <charset val="128"/>
    </font>
    <font>
      <sz val="20"/>
      <name val="ＭＳ ゴシック"/>
      <family val="3"/>
      <charset val="128"/>
    </font>
    <font>
      <b/>
      <sz val="11"/>
      <color rgb="FF002060"/>
      <name val="ＭＳ 明朝"/>
      <family val="1"/>
      <charset val="128"/>
    </font>
    <font>
      <b/>
      <sz val="14"/>
      <color rgb="FF002060"/>
      <name val="ＭＳ 明朝"/>
      <family val="1"/>
      <charset val="128"/>
    </font>
    <font>
      <sz val="9"/>
      <color theme="0" tint="-0.499984740745262"/>
      <name val="ＭＳ 明朝"/>
      <family val="1"/>
      <charset val="128"/>
    </font>
    <font>
      <b/>
      <sz val="12"/>
      <color rgb="FF0000FF"/>
      <name val="ＭＳ 明朝"/>
      <family val="1"/>
      <charset val="128"/>
    </font>
    <font>
      <b/>
      <sz val="12"/>
      <color indexed="12"/>
      <name val="ＭＳ ゴシック"/>
      <family val="3"/>
      <charset val="128"/>
    </font>
    <font>
      <b/>
      <sz val="18"/>
      <color indexed="12"/>
      <name val="ＭＳ ゴシック"/>
      <family val="3"/>
      <charset val="128"/>
    </font>
    <font>
      <b/>
      <sz val="12"/>
      <name val="ＭＳ ゴシック"/>
      <family val="3"/>
      <charset val="128"/>
    </font>
    <font>
      <b/>
      <sz val="18"/>
      <name val="ＭＳ ゴシック"/>
      <family val="3"/>
      <charset val="128"/>
    </font>
    <font>
      <b/>
      <sz val="9"/>
      <color indexed="81"/>
      <name val="MS P ゴシック"/>
      <family val="3"/>
      <charset val="128"/>
    </font>
    <font>
      <sz val="11"/>
      <name val="ＭＳ Ｐゴシック"/>
      <family val="3"/>
      <charset val="128"/>
    </font>
    <font>
      <b/>
      <sz val="11"/>
      <color theme="0"/>
      <name val="ＭＳ 明朝"/>
      <family val="1"/>
      <charset val="128"/>
    </font>
  </fonts>
  <fills count="3">
    <fill>
      <patternFill patternType="none"/>
    </fill>
    <fill>
      <patternFill patternType="gray125"/>
    </fill>
    <fill>
      <patternFill patternType="solid">
        <fgColor theme="0" tint="-0.249977111117893"/>
        <bgColor indexed="64"/>
      </patternFill>
    </fill>
  </fills>
  <borders count="68">
    <border>
      <left/>
      <right/>
      <top/>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diagonalUp="1">
      <left style="thin">
        <color indexed="64"/>
      </left>
      <right style="hair">
        <color indexed="64"/>
      </right>
      <top style="thin">
        <color indexed="64"/>
      </top>
      <bottom style="hair">
        <color indexed="64"/>
      </bottom>
      <diagonal style="thin">
        <color indexed="64"/>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diagonalUp="1">
      <left style="thin">
        <color indexed="64"/>
      </left>
      <right style="hair">
        <color indexed="64"/>
      </right>
      <top/>
      <bottom style="hair">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double">
        <color indexed="64"/>
      </bottom>
      <diagonal/>
    </border>
    <border>
      <left style="hair">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
    <xf numFmtId="0" fontId="0" fillId="0" borderId="0"/>
    <xf numFmtId="38" fontId="33" fillId="0" borderId="0" applyFont="0" applyFill="0" applyBorder="0" applyAlignment="0" applyProtection="0">
      <alignment vertical="center"/>
    </xf>
  </cellStyleXfs>
  <cellXfs count="218">
    <xf numFmtId="0" fontId="0" fillId="0" borderId="0" xfId="0"/>
    <xf numFmtId="0" fontId="9" fillId="0" borderId="7" xfId="0" applyFont="1" applyBorder="1" applyAlignment="1" applyProtection="1">
      <alignment horizontal="center" vertical="center"/>
      <protection locked="0"/>
    </xf>
    <xf numFmtId="0" fontId="1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1" fillId="0" borderId="0" xfId="0" applyFont="1" applyAlignment="1">
      <alignment horizontal="right" vertical="center"/>
    </xf>
    <xf numFmtId="0" fontId="14" fillId="0" borderId="8"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5" fillId="0" borderId="7" xfId="0" applyFont="1" applyBorder="1" applyAlignment="1">
      <alignment horizontal="center" vertical="center"/>
    </xf>
    <xf numFmtId="0" fontId="3" fillId="0" borderId="17" xfId="0" applyFont="1" applyBorder="1" applyAlignment="1">
      <alignment vertical="center"/>
    </xf>
    <xf numFmtId="179" fontId="10" fillId="0" borderId="2" xfId="0" applyNumberFormat="1" applyFont="1" applyBorder="1" applyAlignment="1" applyProtection="1">
      <alignment vertical="center"/>
      <protection locked="0"/>
    </xf>
    <xf numFmtId="178" fontId="10" fillId="0" borderId="2" xfId="0" applyNumberFormat="1" applyFont="1" applyBorder="1" applyAlignment="1" applyProtection="1">
      <alignment vertical="center"/>
      <protection locked="0"/>
    </xf>
    <xf numFmtId="0" fontId="20" fillId="0" borderId="9" xfId="0" applyFont="1" applyBorder="1" applyAlignment="1">
      <alignment vertical="center"/>
    </xf>
    <xf numFmtId="0" fontId="3" fillId="0" borderId="0" xfId="0" applyFont="1" applyAlignment="1">
      <alignment vertical="center"/>
    </xf>
    <xf numFmtId="49" fontId="3" fillId="0" borderId="0" xfId="0" applyNumberFormat="1" applyFont="1" applyAlignment="1">
      <alignment horizontal="right" vertical="center"/>
    </xf>
    <xf numFmtId="0" fontId="4" fillId="0" borderId="0" xfId="0" applyFont="1" applyAlignment="1">
      <alignment vertical="center"/>
    </xf>
    <xf numFmtId="0" fontId="21" fillId="0" borderId="8" xfId="0" applyFont="1" applyBorder="1" applyAlignment="1">
      <alignment vertical="center" wrapText="1"/>
    </xf>
    <xf numFmtId="0" fontId="23" fillId="0" borderId="0" xfId="0" applyFont="1" applyAlignment="1">
      <alignment vertical="center"/>
    </xf>
    <xf numFmtId="0" fontId="25" fillId="0" borderId="0" xfId="0" applyFont="1" applyAlignment="1">
      <alignment horizontal="right" vertical="center"/>
    </xf>
    <xf numFmtId="0" fontId="1"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9" fontId="3" fillId="2" borderId="10" xfId="0" applyNumberFormat="1" applyFont="1" applyFill="1" applyBorder="1" applyAlignment="1">
      <alignment horizontal="center" vertical="center"/>
    </xf>
    <xf numFmtId="0" fontId="1" fillId="0" borderId="46" xfId="0" applyFont="1" applyBorder="1" applyAlignment="1">
      <alignment vertical="center"/>
    </xf>
    <xf numFmtId="0" fontId="3" fillId="0" borderId="21" xfId="0" applyFont="1" applyBorder="1" applyAlignment="1">
      <alignment vertical="center" wrapText="1"/>
    </xf>
    <xf numFmtId="0" fontId="26" fillId="0" borderId="9"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48" xfId="0" applyFont="1" applyBorder="1" applyAlignment="1">
      <alignment vertical="center"/>
    </xf>
    <xf numFmtId="179" fontId="6" fillId="0" borderId="2" xfId="0" applyNumberFormat="1" applyFont="1" applyBorder="1" applyAlignment="1">
      <alignment vertical="center"/>
    </xf>
    <xf numFmtId="178" fontId="6" fillId="0" borderId="2" xfId="0" applyNumberFormat="1" applyFont="1" applyBorder="1" applyAlignment="1">
      <alignment vertical="center"/>
    </xf>
    <xf numFmtId="0" fontId="1" fillId="0" borderId="49" xfId="0" applyFont="1" applyBorder="1" applyAlignment="1">
      <alignment vertical="center"/>
    </xf>
    <xf numFmtId="0" fontId="3" fillId="0" borderId="11" xfId="0" applyFont="1" applyBorder="1" applyAlignment="1">
      <alignment vertical="center"/>
    </xf>
    <xf numFmtId="0" fontId="10" fillId="0" borderId="0" xfId="0" applyFont="1" applyAlignment="1" applyProtection="1">
      <alignment horizontal="center" vertical="center"/>
      <protection locked="0"/>
    </xf>
    <xf numFmtId="0" fontId="6" fillId="0" borderId="0" xfId="0" applyFont="1" applyAlignment="1">
      <alignment horizontal="center" vertical="center"/>
    </xf>
    <xf numFmtId="0" fontId="0" fillId="0" borderId="0" xfId="0" applyAlignment="1">
      <alignment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6" xfId="0" applyFont="1" applyFill="1" applyBorder="1" applyAlignment="1">
      <alignment horizontal="center" vertical="center"/>
    </xf>
    <xf numFmtId="49" fontId="3" fillId="0" borderId="0" xfId="0" applyNumberFormat="1" applyFont="1" applyAlignment="1">
      <alignment vertical="center"/>
    </xf>
    <xf numFmtId="0" fontId="3" fillId="0" borderId="36" xfId="0" applyFont="1" applyBorder="1" applyAlignment="1">
      <alignment vertical="center"/>
    </xf>
    <xf numFmtId="182" fontId="6" fillId="0" borderId="48" xfId="0" applyNumberFormat="1" applyFont="1" applyBorder="1" applyAlignment="1">
      <alignment vertical="center"/>
    </xf>
    <xf numFmtId="0" fontId="3" fillId="0" borderId="0" xfId="0" applyFont="1" applyAlignment="1">
      <alignment horizontal="right" vertical="center"/>
    </xf>
    <xf numFmtId="181" fontId="0" fillId="0" borderId="0" xfId="0" applyNumberFormat="1" applyAlignment="1">
      <alignment vertical="center"/>
    </xf>
    <xf numFmtId="182" fontId="6" fillId="0" borderId="61" xfId="0" applyNumberFormat="1" applyFont="1" applyBorder="1" applyAlignment="1">
      <alignment vertical="center"/>
    </xf>
    <xf numFmtId="182" fontId="10" fillId="2" borderId="8" xfId="0" applyNumberFormat="1" applyFont="1" applyFill="1" applyBorder="1" applyAlignment="1" applyProtection="1">
      <alignment vertical="center" shrinkToFit="1"/>
      <protection locked="0"/>
    </xf>
    <xf numFmtId="182" fontId="24" fillId="2" borderId="22" xfId="0" applyNumberFormat="1" applyFont="1" applyFill="1" applyBorder="1" applyAlignment="1">
      <alignment vertical="center" shrinkToFit="1"/>
    </xf>
    <xf numFmtId="0" fontId="3" fillId="2" borderId="21" xfId="0" applyFont="1" applyFill="1" applyBorder="1" applyAlignment="1">
      <alignment vertical="center"/>
    </xf>
    <xf numFmtId="0" fontId="22" fillId="2" borderId="35" xfId="0" applyFont="1" applyFill="1" applyBorder="1" applyAlignment="1">
      <alignment vertical="center" textRotation="255"/>
    </xf>
    <xf numFmtId="38" fontId="6" fillId="0" borderId="58" xfId="1" applyFont="1" applyBorder="1" applyAlignment="1">
      <alignment vertical="center"/>
    </xf>
    <xf numFmtId="182" fontId="6" fillId="2" borderId="8" xfId="0" applyNumberFormat="1" applyFont="1" applyFill="1" applyBorder="1" applyAlignment="1">
      <alignment vertical="center" shrinkToFit="1"/>
    </xf>
    <xf numFmtId="182" fontId="6" fillId="0" borderId="64" xfId="0" applyNumberFormat="1" applyFont="1" applyBorder="1" applyAlignment="1">
      <alignment vertical="center"/>
    </xf>
    <xf numFmtId="38" fontId="6" fillId="0" borderId="48" xfId="1" applyFont="1" applyBorder="1" applyAlignment="1">
      <alignment vertical="center"/>
    </xf>
    <xf numFmtId="0" fontId="3" fillId="0" borderId="37" xfId="0" applyFont="1" applyBorder="1" applyAlignment="1">
      <alignment vertical="center"/>
    </xf>
    <xf numFmtId="182" fontId="6" fillId="0" borderId="8" xfId="0" applyNumberFormat="1" applyFont="1" applyBorder="1" applyAlignment="1">
      <alignment vertical="center" shrinkToFit="1"/>
    </xf>
    <xf numFmtId="0" fontId="3" fillId="0" borderId="22" xfId="0" applyFont="1" applyBorder="1" applyAlignment="1">
      <alignment vertical="center"/>
    </xf>
    <xf numFmtId="183" fontId="6" fillId="0" borderId="21" xfId="0" applyNumberFormat="1" applyFont="1" applyBorder="1" applyAlignment="1">
      <alignment vertical="center"/>
    </xf>
    <xf numFmtId="0" fontId="6" fillId="0" borderId="21" xfId="0" applyFont="1" applyBorder="1" applyAlignment="1">
      <alignment horizontal="center" vertical="center"/>
    </xf>
    <xf numFmtId="182" fontId="10" fillId="0" borderId="8" xfId="0" applyNumberFormat="1" applyFont="1" applyBorder="1" applyAlignment="1" applyProtection="1">
      <alignment vertical="center" shrinkToFit="1"/>
      <protection locked="0"/>
    </xf>
    <xf numFmtId="182" fontId="24" fillId="0" borderId="8" xfId="0" applyNumberFormat="1" applyFont="1" applyBorder="1" applyAlignment="1">
      <alignment vertical="center" shrinkToFit="1"/>
    </xf>
    <xf numFmtId="0" fontId="6" fillId="0" borderId="8" xfId="0" applyFont="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3" xfId="0" applyFont="1" applyFill="1" applyBorder="1" applyAlignment="1">
      <alignment horizontal="right" vertical="center"/>
    </xf>
    <xf numFmtId="0" fontId="3" fillId="0" borderId="25"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183" fontId="6" fillId="0" borderId="9" xfId="0" applyNumberFormat="1" applyFont="1" applyBorder="1" applyAlignment="1">
      <alignment vertical="center" shrinkToFit="1"/>
    </xf>
    <xf numFmtId="183" fontId="6" fillId="0" borderId="14" xfId="0" applyNumberFormat="1" applyFont="1" applyBorder="1" applyAlignment="1">
      <alignment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shrinkToFit="1"/>
    </xf>
    <xf numFmtId="182" fontId="6" fillId="0" borderId="9" xfId="0" applyNumberFormat="1" applyFont="1" applyBorder="1" applyAlignment="1">
      <alignment vertical="center" shrinkToFit="1"/>
    </xf>
    <xf numFmtId="182" fontId="6" fillId="0" borderId="14" xfId="0" applyNumberFormat="1" applyFont="1" applyBorder="1" applyAlignment="1">
      <alignment vertical="center" shrinkToFit="1"/>
    </xf>
    <xf numFmtId="182" fontId="6" fillId="0" borderId="23" xfId="0" applyNumberFormat="1" applyFont="1" applyBorder="1" applyAlignment="1">
      <alignment vertical="center" shrinkToFit="1"/>
    </xf>
    <xf numFmtId="182" fontId="6" fillId="2" borderId="23" xfId="0" applyNumberFormat="1" applyFont="1" applyFill="1" applyBorder="1" applyAlignment="1">
      <alignment vertical="center" shrinkToFit="1"/>
    </xf>
    <xf numFmtId="0" fontId="3" fillId="2" borderId="24" xfId="0" applyFont="1" applyFill="1" applyBorder="1" applyAlignment="1">
      <alignment horizontal="right" vertical="center"/>
    </xf>
    <xf numFmtId="0" fontId="3" fillId="0" borderId="26" xfId="0" applyFont="1" applyBorder="1" applyAlignment="1">
      <alignment horizontal="center" vertical="center"/>
    </xf>
    <xf numFmtId="0" fontId="6" fillId="0" borderId="5" xfId="0" applyFont="1" applyBorder="1" applyAlignment="1">
      <alignment horizontal="center" vertical="center"/>
    </xf>
    <xf numFmtId="183" fontId="6" fillId="0" borderId="8" xfId="0" applyNumberFormat="1" applyFont="1" applyBorder="1" applyAlignment="1">
      <alignment vertical="center" shrinkToFit="1"/>
    </xf>
    <xf numFmtId="0" fontId="6" fillId="0" borderId="8" xfId="0" applyFont="1" applyBorder="1" applyAlignment="1">
      <alignment horizontal="center" vertical="center" shrinkToFit="1"/>
    </xf>
    <xf numFmtId="182" fontId="6" fillId="0" borderId="8" xfId="0" applyNumberFormat="1" applyFont="1" applyBorder="1" applyAlignment="1">
      <alignment vertical="center" shrinkToFit="1"/>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3" xfId="0" applyFont="1" applyFill="1" applyBorder="1" applyAlignment="1">
      <alignment horizontal="center" vertical="center"/>
    </xf>
    <xf numFmtId="31" fontId="5" fillId="0" borderId="0" xfId="0" applyNumberFormat="1" applyFont="1" applyAlignment="1">
      <alignment horizontal="center"/>
    </xf>
    <xf numFmtId="0" fontId="6" fillId="0" borderId="0" xfId="0" applyFont="1" applyAlignment="1">
      <alignment horizontal="center" vertical="center"/>
    </xf>
    <xf numFmtId="0" fontId="5" fillId="0" borderId="0" xfId="0" applyFont="1" applyAlignment="1">
      <alignment horizontal="center" vertical="center"/>
    </xf>
    <xf numFmtId="0" fontId="30" fillId="0" borderId="2" xfId="0" applyFont="1" applyBorder="1" applyAlignment="1">
      <alignment vertical="center" shrinkToFit="1"/>
    </xf>
    <xf numFmtId="0" fontId="31" fillId="0" borderId="20" xfId="0" applyFont="1" applyBorder="1" applyAlignment="1">
      <alignment vertical="center" shrinkToFit="1"/>
    </xf>
    <xf numFmtId="0" fontId="31" fillId="0" borderId="2" xfId="0" applyFont="1" applyBorder="1" applyAlignment="1">
      <alignment vertical="center" shrinkToFit="1"/>
    </xf>
    <xf numFmtId="0" fontId="8" fillId="2" borderId="28" xfId="0" applyFont="1" applyFill="1" applyBorder="1" applyAlignment="1">
      <alignment horizontal="distributed" vertical="center" justifyLastLine="1"/>
    </xf>
    <xf numFmtId="0" fontId="8" fillId="2" borderId="31" xfId="0" applyFont="1" applyFill="1" applyBorder="1" applyAlignment="1">
      <alignment horizontal="distributed" vertical="center" justifyLastLine="1"/>
    </xf>
    <xf numFmtId="0" fontId="8" fillId="2" borderId="29" xfId="0" applyFont="1" applyFill="1" applyBorder="1" applyAlignment="1">
      <alignment horizontal="distributed" vertical="center" justifyLastLine="1"/>
    </xf>
    <xf numFmtId="0" fontId="8" fillId="2" borderId="34" xfId="0" applyFont="1" applyFill="1" applyBorder="1" applyAlignment="1">
      <alignment horizontal="distributed" vertical="center" justifyLastLine="1"/>
    </xf>
    <xf numFmtId="181" fontId="8" fillId="0" borderId="31" xfId="0" applyNumberFormat="1" applyFont="1" applyBorder="1" applyAlignment="1">
      <alignment horizontal="right" vertical="center"/>
    </xf>
    <xf numFmtId="181" fontId="8" fillId="0" borderId="32" xfId="0" applyNumberFormat="1" applyFont="1" applyBorder="1" applyAlignment="1">
      <alignment horizontal="right" vertical="center"/>
    </xf>
    <xf numFmtId="181" fontId="8" fillId="0" borderId="34" xfId="0" applyNumberFormat="1" applyFont="1" applyBorder="1" applyAlignment="1">
      <alignment horizontal="right" vertical="center"/>
    </xf>
    <xf numFmtId="181" fontId="8" fillId="0" borderId="35" xfId="0" applyNumberFormat="1" applyFont="1" applyBorder="1" applyAlignment="1">
      <alignment horizontal="right" vertical="center"/>
    </xf>
    <xf numFmtId="0" fontId="30" fillId="0" borderId="20" xfId="0" applyFont="1" applyBorder="1" applyAlignment="1">
      <alignment vertical="center"/>
    </xf>
    <xf numFmtId="0" fontId="3" fillId="0" borderId="0" xfId="0" applyFont="1" applyAlignment="1">
      <alignment horizontal="center" vertical="center"/>
    </xf>
    <xf numFmtId="0" fontId="6" fillId="0" borderId="4" xfId="0" applyFont="1" applyBorder="1" applyAlignment="1">
      <alignment horizontal="center" vertical="center"/>
    </xf>
    <xf numFmtId="0" fontId="6" fillId="0" borderId="23" xfId="0" applyFont="1" applyBorder="1" applyAlignment="1">
      <alignment horizontal="center" vertical="center" shrinkToFit="1"/>
    </xf>
    <xf numFmtId="0" fontId="3" fillId="0" borderId="0" xfId="0" applyFont="1" applyAlignment="1">
      <alignment vertical="center"/>
    </xf>
    <xf numFmtId="0" fontId="10" fillId="0" borderId="4"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183" fontId="10" fillId="0" borderId="9" xfId="0" applyNumberFormat="1" applyFont="1" applyBorder="1" applyAlignment="1" applyProtection="1">
      <alignment vertical="center" shrinkToFit="1"/>
      <protection locked="0"/>
    </xf>
    <xf numFmtId="183" fontId="10" fillId="0" borderId="14" xfId="0" applyNumberFormat="1" applyFont="1" applyBorder="1" applyAlignment="1" applyProtection="1">
      <alignment vertical="center" shrinkToFit="1"/>
      <protection locked="0"/>
    </xf>
    <xf numFmtId="0" fontId="10" fillId="0" borderId="23" xfId="0" applyFont="1" applyBorder="1" applyAlignment="1" applyProtection="1">
      <alignment horizontal="center" vertical="center" shrinkToFit="1"/>
      <protection locked="0"/>
    </xf>
    <xf numFmtId="182" fontId="10" fillId="0" borderId="23" xfId="0" applyNumberFormat="1" applyFont="1" applyBorder="1" applyAlignment="1" applyProtection="1">
      <alignment vertical="center" shrinkToFit="1"/>
      <protection locked="0"/>
    </xf>
    <xf numFmtId="182" fontId="10" fillId="0" borderId="24" xfId="0" applyNumberFormat="1" applyFont="1" applyBorder="1" applyAlignment="1" applyProtection="1">
      <alignment vertical="center" shrinkToFit="1"/>
      <protection locked="0"/>
    </xf>
    <xf numFmtId="182" fontId="24" fillId="0" borderId="9" xfId="0" applyNumberFormat="1" applyFont="1" applyBorder="1" applyAlignment="1">
      <alignment horizontal="right" vertical="center" shrinkToFit="1"/>
    </xf>
    <xf numFmtId="182" fontId="24" fillId="0" borderId="14" xfId="0" applyNumberFormat="1" applyFont="1" applyBorder="1" applyAlignment="1">
      <alignment horizontal="right" vertical="center" shrinkToFit="1"/>
    </xf>
    <xf numFmtId="182" fontId="6" fillId="2" borderId="55" xfId="0" applyNumberFormat="1" applyFont="1" applyFill="1" applyBorder="1" applyAlignment="1" applyProtection="1">
      <alignment horizontal="right" vertical="center" shrinkToFit="1"/>
      <protection locked="0"/>
    </xf>
    <xf numFmtId="182" fontId="6" fillId="2" borderId="57" xfId="0" applyNumberFormat="1" applyFont="1" applyFill="1" applyBorder="1" applyAlignment="1" applyProtection="1">
      <alignment horizontal="right" vertical="center" shrinkToFit="1"/>
      <protection locked="0"/>
    </xf>
    <xf numFmtId="183" fontId="10" fillId="0" borderId="8" xfId="0" applyNumberFormat="1" applyFont="1" applyBorder="1" applyAlignment="1" applyProtection="1">
      <alignment vertical="center" shrinkToFit="1"/>
      <protection locked="0"/>
    </xf>
    <xf numFmtId="182" fontId="24" fillId="0" borderId="8" xfId="0" applyNumberFormat="1" applyFont="1" applyBorder="1" applyAlignment="1">
      <alignment horizontal="right" vertical="center" shrinkToFit="1"/>
    </xf>
    <xf numFmtId="31" fontId="9" fillId="0" borderId="0" xfId="0" applyNumberFormat="1" applyFont="1" applyAlignment="1" applyProtection="1">
      <alignment horizontal="center"/>
      <protection locked="0"/>
    </xf>
    <xf numFmtId="0" fontId="10" fillId="0" borderId="0" xfId="0" applyFont="1" applyAlignment="1" applyProtection="1">
      <alignment horizontal="center" vertical="center"/>
      <protection locked="0"/>
    </xf>
    <xf numFmtId="0" fontId="28" fillId="0" borderId="2" xfId="0" applyFont="1" applyBorder="1" applyAlignment="1" applyProtection="1">
      <alignment vertical="center" shrinkToFit="1"/>
      <protection locked="0"/>
    </xf>
    <xf numFmtId="0" fontId="29" fillId="0" borderId="20" xfId="0" applyFont="1" applyBorder="1" applyAlignment="1" applyProtection="1">
      <alignment vertical="center" shrinkToFit="1"/>
      <protection locked="0"/>
    </xf>
    <xf numFmtId="0" fontId="29" fillId="0" borderId="2" xfId="0" applyFont="1" applyBorder="1" applyAlignment="1" applyProtection="1">
      <alignment vertical="center" shrinkToFit="1"/>
      <protection locked="0"/>
    </xf>
    <xf numFmtId="0" fontId="28" fillId="0" borderId="20" xfId="0" applyFont="1" applyBorder="1" applyAlignment="1" applyProtection="1">
      <alignment vertical="center"/>
      <protection locked="0"/>
    </xf>
    <xf numFmtId="0" fontId="27" fillId="0" borderId="34" xfId="0" applyFont="1" applyBorder="1" applyAlignment="1" applyProtection="1">
      <alignment horizontal="left" vertical="center"/>
      <protection locked="0"/>
    </xf>
    <xf numFmtId="0" fontId="3" fillId="2" borderId="59" xfId="0" applyFont="1" applyFill="1" applyBorder="1" applyAlignment="1">
      <alignment horizontal="center" vertical="center"/>
    </xf>
    <xf numFmtId="0" fontId="3" fillId="2" borderId="11" xfId="0" applyFont="1" applyFill="1" applyBorder="1" applyAlignment="1">
      <alignment horizontal="center" vertical="center"/>
    </xf>
    <xf numFmtId="0" fontId="22" fillId="2" borderId="65" xfId="0" applyFont="1" applyFill="1" applyBorder="1" applyAlignment="1">
      <alignment horizontal="center" vertical="center" textRotation="255"/>
    </xf>
    <xf numFmtId="0" fontId="22" fillId="2" borderId="66" xfId="0" applyFont="1" applyFill="1" applyBorder="1" applyAlignment="1">
      <alignment horizontal="center" vertical="center" textRotation="255"/>
    </xf>
    <xf numFmtId="0" fontId="22" fillId="2" borderId="67" xfId="0" applyFont="1" applyFill="1" applyBorder="1" applyAlignment="1">
      <alignment horizontal="center" vertical="center" textRotation="255"/>
    </xf>
    <xf numFmtId="182" fontId="34" fillId="2" borderId="53" xfId="0" applyNumberFormat="1" applyFont="1" applyFill="1" applyBorder="1" applyAlignment="1">
      <alignment horizontal="center" vertical="center" shrinkToFit="1"/>
    </xf>
    <xf numFmtId="182" fontId="34" fillId="2" borderId="60" xfId="0" applyNumberFormat="1" applyFont="1" applyFill="1" applyBorder="1" applyAlignment="1">
      <alignment horizontal="center" vertical="center" shrinkToFit="1"/>
    </xf>
    <xf numFmtId="0" fontId="7" fillId="0" borderId="34" xfId="0" applyFont="1" applyBorder="1" applyAlignment="1">
      <alignment horizontal="left"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58"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2" borderId="10" xfId="0" applyFont="1" applyFill="1" applyBorder="1" applyAlignment="1">
      <alignment horizontal="distributed" vertical="center"/>
    </xf>
    <xf numFmtId="181" fontId="5" fillId="0" borderId="12" xfId="0" applyNumberFormat="1" applyFont="1" applyBorder="1" applyAlignment="1">
      <alignment horizontal="right" vertical="center"/>
    </xf>
    <xf numFmtId="0" fontId="1" fillId="0" borderId="45" xfId="0" applyFont="1" applyBorder="1" applyAlignment="1">
      <alignment vertical="center"/>
    </xf>
    <xf numFmtId="0" fontId="1" fillId="0" borderId="16" xfId="0" applyFont="1" applyBorder="1" applyAlignment="1">
      <alignment vertical="center"/>
    </xf>
    <xf numFmtId="0" fontId="1" fillId="0" borderId="51" xfId="0" applyFont="1" applyBorder="1" applyAlignment="1">
      <alignment vertical="center"/>
    </xf>
    <xf numFmtId="0" fontId="1" fillId="2" borderId="21" xfId="0" applyFont="1" applyFill="1" applyBorder="1" applyAlignment="1">
      <alignment horizontal="distributed" vertical="center"/>
    </xf>
    <xf numFmtId="177" fontId="5" fillId="0" borderId="21" xfId="0" applyNumberFormat="1"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1" fillId="2" borderId="8" xfId="0" applyFont="1" applyFill="1" applyBorder="1" applyAlignment="1">
      <alignment horizontal="distributed" vertical="center"/>
    </xf>
    <xf numFmtId="0" fontId="5" fillId="0" borderId="38" xfId="0" applyFont="1" applyBorder="1" applyAlignment="1">
      <alignment vertical="center" shrinkToFit="1"/>
    </xf>
    <xf numFmtId="0" fontId="5" fillId="0" borderId="15" xfId="0" applyFont="1" applyBorder="1" applyAlignment="1">
      <alignment vertical="center" shrinkToFit="1"/>
    </xf>
    <xf numFmtId="0" fontId="5" fillId="0" borderId="39" xfId="0" applyFont="1" applyBorder="1" applyAlignment="1">
      <alignment vertical="center" shrinkToFit="1"/>
    </xf>
    <xf numFmtId="176" fontId="5" fillId="0" borderId="23" xfId="0" applyNumberFormat="1" applyFont="1" applyBorder="1" applyAlignment="1">
      <alignment horizontal="center" vertical="center"/>
    </xf>
    <xf numFmtId="0" fontId="3" fillId="0" borderId="38" xfId="0" applyFont="1" applyBorder="1" applyAlignment="1">
      <alignment vertical="center"/>
    </xf>
    <xf numFmtId="0" fontId="3" fillId="0" borderId="15" xfId="0" applyFont="1" applyBorder="1" applyAlignment="1">
      <alignment vertical="center"/>
    </xf>
    <xf numFmtId="0" fontId="3" fillId="0" borderId="39" xfId="0" applyFont="1" applyBorder="1" applyAlignment="1">
      <alignment vertical="center"/>
    </xf>
    <xf numFmtId="181" fontId="5" fillId="0" borderId="23" xfId="0" applyNumberFormat="1" applyFont="1" applyBorder="1" applyAlignment="1">
      <alignment horizontal="right" vertical="center"/>
    </xf>
    <xf numFmtId="0" fontId="9" fillId="0" borderId="38" xfId="0" applyFont="1" applyBorder="1" applyAlignment="1" applyProtection="1">
      <alignment vertical="center" shrinkToFit="1"/>
      <protection locked="0"/>
    </xf>
    <xf numFmtId="0" fontId="9" fillId="0" borderId="15" xfId="0" applyFont="1" applyBorder="1" applyAlignment="1" applyProtection="1">
      <alignment vertical="center" shrinkToFit="1"/>
      <protection locked="0"/>
    </xf>
    <xf numFmtId="0" fontId="9" fillId="0" borderId="39" xfId="0" applyFont="1" applyBorder="1" applyAlignment="1" applyProtection="1">
      <alignment vertical="center" shrinkToFit="1"/>
      <protection locked="0"/>
    </xf>
    <xf numFmtId="181" fontId="9" fillId="0" borderId="23" xfId="0" applyNumberFormat="1" applyFont="1" applyBorder="1" applyAlignment="1" applyProtection="1">
      <alignment horizontal="right" vertical="center"/>
      <protection locked="0"/>
    </xf>
    <xf numFmtId="180" fontId="21" fillId="0" borderId="38" xfId="0" applyNumberFormat="1" applyFont="1" applyBorder="1" applyAlignment="1">
      <alignment horizontal="left" vertical="center"/>
    </xf>
    <xf numFmtId="180" fontId="21" fillId="0" borderId="15" xfId="0" applyNumberFormat="1" applyFont="1" applyBorder="1" applyAlignment="1">
      <alignment horizontal="left" vertical="center"/>
    </xf>
    <xf numFmtId="180" fontId="21" fillId="0" borderId="39" xfId="0" applyNumberFormat="1" applyFont="1" applyBorder="1" applyAlignment="1">
      <alignment horizontal="left" vertical="center"/>
    </xf>
    <xf numFmtId="176" fontId="9" fillId="0" borderId="23" xfId="0" applyNumberFormat="1" applyFont="1" applyBorder="1" applyAlignment="1" applyProtection="1">
      <alignment horizontal="center" vertical="center"/>
      <protection locked="0"/>
    </xf>
    <xf numFmtId="0" fontId="11" fillId="0" borderId="2" xfId="0" applyFont="1" applyBorder="1" applyAlignment="1" applyProtection="1">
      <alignment vertical="center" shrinkToFit="1"/>
      <protection locked="0"/>
    </xf>
    <xf numFmtId="0" fontId="12" fillId="0" borderId="20"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1" fillId="0" borderId="20" xfId="0" applyFont="1" applyBorder="1" applyAlignment="1" applyProtection="1">
      <alignment vertical="center"/>
      <protection locked="0"/>
    </xf>
    <xf numFmtId="181" fontId="8" fillId="0" borderId="31" xfId="0" applyNumberFormat="1" applyFont="1" applyBorder="1" applyAlignment="1">
      <alignment vertical="center"/>
    </xf>
    <xf numFmtId="181" fontId="8" fillId="0" borderId="32" xfId="0" applyNumberFormat="1" applyFont="1" applyBorder="1" applyAlignment="1">
      <alignment vertical="center"/>
    </xf>
    <xf numFmtId="181" fontId="8" fillId="0" borderId="34" xfId="0" applyNumberFormat="1" applyFont="1" applyBorder="1" applyAlignment="1">
      <alignment vertical="center"/>
    </xf>
    <xf numFmtId="181" fontId="8" fillId="0" borderId="35" xfId="0" applyNumberFormat="1" applyFont="1" applyBorder="1" applyAlignment="1">
      <alignment vertical="center"/>
    </xf>
    <xf numFmtId="177" fontId="9" fillId="0" borderId="21" xfId="0" applyNumberFormat="1" applyFont="1" applyBorder="1" applyAlignment="1" applyProtection="1">
      <alignment horizontal="center" vertical="center"/>
      <protection locked="0"/>
    </xf>
    <xf numFmtId="0" fontId="17" fillId="0" borderId="2" xfId="0" applyFont="1" applyBorder="1" applyAlignment="1">
      <alignment vertical="center" shrinkToFit="1"/>
    </xf>
    <xf numFmtId="0" fontId="18" fillId="0" borderId="20" xfId="0" applyFont="1" applyBorder="1" applyAlignment="1">
      <alignment vertical="center" shrinkToFit="1"/>
    </xf>
    <xf numFmtId="0" fontId="18" fillId="0" borderId="2" xfId="0" applyFont="1" applyBorder="1" applyAlignment="1">
      <alignment vertical="center" shrinkToFit="1"/>
    </xf>
    <xf numFmtId="0" fontId="17" fillId="0" borderId="20" xfId="0" applyFont="1" applyBorder="1" applyAlignment="1">
      <alignment vertical="center"/>
    </xf>
    <xf numFmtId="0" fontId="1" fillId="2" borderId="44" xfId="0" applyFont="1" applyFill="1" applyBorder="1" applyAlignment="1">
      <alignment horizontal="distributed" vertical="center"/>
    </xf>
    <xf numFmtId="181" fontId="5" fillId="0" borderId="44" xfId="0" applyNumberFormat="1" applyFont="1" applyBorder="1" applyAlignment="1">
      <alignment horizontal="right" vertical="center"/>
    </xf>
    <xf numFmtId="181" fontId="5" fillId="0" borderId="7" xfId="0" applyNumberFormat="1" applyFont="1" applyBorder="1" applyAlignment="1">
      <alignment horizontal="right" vertical="center"/>
    </xf>
    <xf numFmtId="181" fontId="5" fillId="0" borderId="8" xfId="0" applyNumberFormat="1" applyFont="1" applyBorder="1" applyAlignment="1">
      <alignment horizontal="right" vertical="center"/>
    </xf>
    <xf numFmtId="0" fontId="1" fillId="2" borderId="40" xfId="0" applyFont="1" applyFill="1" applyBorder="1" applyAlignment="1">
      <alignment horizontal="distributed" vertical="center"/>
    </xf>
    <xf numFmtId="9" fontId="9" fillId="0" borderId="9" xfId="0" applyNumberFormat="1" applyFont="1" applyBorder="1" applyAlignment="1" applyProtection="1">
      <alignment vertical="center"/>
      <protection locked="0"/>
    </xf>
    <xf numFmtId="9" fontId="5" fillId="0" borderId="9" xfId="0" applyNumberFormat="1" applyFont="1" applyBorder="1" applyAlignment="1">
      <alignment vertical="center"/>
    </xf>
    <xf numFmtId="0" fontId="3" fillId="0" borderId="8" xfId="0" applyFont="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0" borderId="9" xfId="0" applyFont="1" applyBorder="1" applyAlignment="1">
      <alignment vertical="center"/>
    </xf>
    <xf numFmtId="0" fontId="3" fillId="0" borderId="53"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0" xfId="0" applyFont="1" applyBorder="1" applyAlignment="1">
      <alignment vertical="center"/>
    </xf>
    <xf numFmtId="0" fontId="3" fillId="2" borderId="3"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0" borderId="11" xfId="0" applyFont="1" applyBorder="1" applyAlignment="1">
      <alignment vertical="center"/>
    </xf>
    <xf numFmtId="0" fontId="3" fillId="0" borderId="3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21" fillId="0" borderId="9" xfId="0" applyFont="1" applyBorder="1" applyAlignment="1">
      <alignment vertical="center"/>
    </xf>
    <xf numFmtId="9" fontId="5" fillId="0" borderId="45" xfId="0" applyNumberFormat="1" applyFont="1" applyBorder="1" applyAlignment="1">
      <alignment horizontal="right" vertical="center"/>
    </xf>
    <xf numFmtId="9" fontId="5" fillId="0" borderId="36" xfId="0" applyNumberFormat="1" applyFont="1" applyBorder="1" applyAlignment="1">
      <alignment horizontal="right" vertical="center"/>
    </xf>
    <xf numFmtId="5" fontId="5" fillId="0" borderId="23" xfId="0" applyNumberFormat="1" applyFont="1" applyBorder="1" applyAlignment="1">
      <alignment horizontal="right" vertical="center"/>
    </xf>
    <xf numFmtId="0" fontId="6" fillId="0" borderId="0" xfId="0" applyFont="1" applyAlignment="1">
      <alignment horizontal="left" vertical="center"/>
    </xf>
    <xf numFmtId="181" fontId="9" fillId="0" borderId="44" xfId="0" applyNumberFormat="1" applyFont="1" applyBorder="1" applyAlignment="1" applyProtection="1">
      <alignment horizontal="right" vertical="center"/>
      <protection locked="0"/>
    </xf>
    <xf numFmtId="181" fontId="9" fillId="0" borderId="7" xfId="0" applyNumberFormat="1" applyFont="1" applyBorder="1" applyAlignment="1" applyProtection="1">
      <alignment horizontal="right" vertical="center"/>
      <protection locked="0"/>
    </xf>
    <xf numFmtId="5" fontId="5" fillId="0" borderId="9" xfId="0" applyNumberFormat="1" applyFont="1" applyBorder="1" applyAlignment="1">
      <alignment horizontal="right" vertical="center"/>
    </xf>
  </cellXfs>
  <cellStyles count="2">
    <cellStyle name="桁区切り" xfId="1" builtinId="6"/>
    <cellStyle name="標準" xfId="0" builtinId="0"/>
  </cellStyles>
  <dxfs count="56">
    <dxf>
      <fill>
        <patternFill>
          <bgColor theme="5"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5"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5"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485775</xdr:colOff>
      <xdr:row>83</xdr:row>
      <xdr:rowOff>190500</xdr:rowOff>
    </xdr:from>
    <xdr:to>
      <xdr:col>8</xdr:col>
      <xdr:colOff>733425</xdr:colOff>
      <xdr:row>84</xdr:row>
      <xdr:rowOff>152400</xdr:rowOff>
    </xdr:to>
    <xdr:sp macro="" textlink="">
      <xdr:nvSpPr>
        <xdr:cNvPr id="81" name="楕円 80">
          <a:extLst>
            <a:ext uri="{FF2B5EF4-FFF2-40B4-BE49-F238E27FC236}">
              <a16:creationId xmlns:a16="http://schemas.microsoft.com/office/drawing/2014/main" id="{5C0CFD4B-0C7C-4A64-A62F-0E67BB57E30C}"/>
            </a:ext>
          </a:extLst>
        </xdr:cNvPr>
        <xdr:cNvSpPr/>
      </xdr:nvSpPr>
      <xdr:spPr bwMode="auto">
        <a:xfrm>
          <a:off x="6962775" y="24393525"/>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twoCellAnchor>
    <xdr:from>
      <xdr:col>0</xdr:col>
      <xdr:colOff>47625</xdr:colOff>
      <xdr:row>3</xdr:row>
      <xdr:rowOff>28575</xdr:rowOff>
    </xdr:from>
    <xdr:to>
      <xdr:col>2</xdr:col>
      <xdr:colOff>384810</xdr:colOff>
      <xdr:row>3</xdr:row>
      <xdr:rowOff>351473</xdr:rowOff>
    </xdr:to>
    <xdr:grpSp>
      <xdr:nvGrpSpPr>
        <xdr:cNvPr id="8198" name="Group 6">
          <a:extLst>
            <a:ext uri="{FF2B5EF4-FFF2-40B4-BE49-F238E27FC236}">
              <a16:creationId xmlns:a16="http://schemas.microsoft.com/office/drawing/2014/main" id="{00000000-0008-0000-0000-000006200000}"/>
            </a:ext>
          </a:extLst>
        </xdr:cNvPr>
        <xdr:cNvGrpSpPr>
          <a:grpSpLocks noChangeAspect="1"/>
        </xdr:cNvGrpSpPr>
      </xdr:nvGrpSpPr>
      <xdr:grpSpPr bwMode="auto">
        <a:xfrm>
          <a:off x="47625" y="904875"/>
          <a:ext cx="2337435" cy="322898"/>
          <a:chOff x="1705" y="5275"/>
          <a:chExt cx="11862" cy="1645"/>
        </a:xfrm>
      </xdr:grpSpPr>
      <xdr:sp macro="" textlink="">
        <xdr:nvSpPr>
          <xdr:cNvPr id="8222" name="Rectangle 30">
            <a:extLst>
              <a:ext uri="{FF2B5EF4-FFF2-40B4-BE49-F238E27FC236}">
                <a16:creationId xmlns:a16="http://schemas.microsoft.com/office/drawing/2014/main" id="{00000000-0008-0000-0000-00001E2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8221" name="Rectangle 29">
            <a:extLst>
              <a:ext uri="{FF2B5EF4-FFF2-40B4-BE49-F238E27FC236}">
                <a16:creationId xmlns:a16="http://schemas.microsoft.com/office/drawing/2014/main" id="{00000000-0008-0000-0000-00001D2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8220" name="Rectangle 28">
            <a:extLst>
              <a:ext uri="{FF2B5EF4-FFF2-40B4-BE49-F238E27FC236}">
                <a16:creationId xmlns:a16="http://schemas.microsoft.com/office/drawing/2014/main" id="{00000000-0008-0000-0000-00001C2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8219" name="Freeform 27">
            <a:extLst>
              <a:ext uri="{FF2B5EF4-FFF2-40B4-BE49-F238E27FC236}">
                <a16:creationId xmlns:a16="http://schemas.microsoft.com/office/drawing/2014/main" id="{00000000-0008-0000-0000-00001B2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8218" name="Freeform 26">
            <a:extLst>
              <a:ext uri="{FF2B5EF4-FFF2-40B4-BE49-F238E27FC236}">
                <a16:creationId xmlns:a16="http://schemas.microsoft.com/office/drawing/2014/main" id="{00000000-0008-0000-0000-00001A2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8217" name="Freeform 25">
            <a:extLst>
              <a:ext uri="{FF2B5EF4-FFF2-40B4-BE49-F238E27FC236}">
                <a16:creationId xmlns:a16="http://schemas.microsoft.com/office/drawing/2014/main" id="{00000000-0008-0000-0000-0000192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8216" name="Freeform 24">
            <a:extLst>
              <a:ext uri="{FF2B5EF4-FFF2-40B4-BE49-F238E27FC236}">
                <a16:creationId xmlns:a16="http://schemas.microsoft.com/office/drawing/2014/main" id="{00000000-0008-0000-0000-0000182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8215" name="Freeform 23">
            <a:extLst>
              <a:ext uri="{FF2B5EF4-FFF2-40B4-BE49-F238E27FC236}">
                <a16:creationId xmlns:a16="http://schemas.microsoft.com/office/drawing/2014/main" id="{00000000-0008-0000-0000-0000172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8214" name="Freeform 22">
            <a:extLst>
              <a:ext uri="{FF2B5EF4-FFF2-40B4-BE49-F238E27FC236}">
                <a16:creationId xmlns:a16="http://schemas.microsoft.com/office/drawing/2014/main" id="{00000000-0008-0000-0000-0000162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8213" name="Freeform 21">
            <a:extLst>
              <a:ext uri="{FF2B5EF4-FFF2-40B4-BE49-F238E27FC236}">
                <a16:creationId xmlns:a16="http://schemas.microsoft.com/office/drawing/2014/main" id="{00000000-0008-0000-0000-0000152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8212" name="Freeform 20">
            <a:extLst>
              <a:ext uri="{FF2B5EF4-FFF2-40B4-BE49-F238E27FC236}">
                <a16:creationId xmlns:a16="http://schemas.microsoft.com/office/drawing/2014/main" id="{00000000-0008-0000-0000-0000142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8211" name="Freeform 19">
            <a:extLst>
              <a:ext uri="{FF2B5EF4-FFF2-40B4-BE49-F238E27FC236}">
                <a16:creationId xmlns:a16="http://schemas.microsoft.com/office/drawing/2014/main" id="{00000000-0008-0000-0000-0000132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8210" name="Freeform 18">
            <a:extLst>
              <a:ext uri="{FF2B5EF4-FFF2-40B4-BE49-F238E27FC236}">
                <a16:creationId xmlns:a16="http://schemas.microsoft.com/office/drawing/2014/main" id="{00000000-0008-0000-0000-0000122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8209" name="Freeform 17">
            <a:extLst>
              <a:ext uri="{FF2B5EF4-FFF2-40B4-BE49-F238E27FC236}">
                <a16:creationId xmlns:a16="http://schemas.microsoft.com/office/drawing/2014/main" id="{00000000-0008-0000-0000-0000112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8208" name="Freeform 16">
            <a:extLst>
              <a:ext uri="{FF2B5EF4-FFF2-40B4-BE49-F238E27FC236}">
                <a16:creationId xmlns:a16="http://schemas.microsoft.com/office/drawing/2014/main" id="{00000000-0008-0000-0000-0000102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8207" name="Freeform 15">
            <a:extLst>
              <a:ext uri="{FF2B5EF4-FFF2-40B4-BE49-F238E27FC236}">
                <a16:creationId xmlns:a16="http://schemas.microsoft.com/office/drawing/2014/main" id="{00000000-0008-0000-0000-00000F2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8206" name="Freeform 14">
            <a:extLst>
              <a:ext uri="{FF2B5EF4-FFF2-40B4-BE49-F238E27FC236}">
                <a16:creationId xmlns:a16="http://schemas.microsoft.com/office/drawing/2014/main" id="{00000000-0008-0000-0000-00000E2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8205" name="Freeform 13">
            <a:extLst>
              <a:ext uri="{FF2B5EF4-FFF2-40B4-BE49-F238E27FC236}">
                <a16:creationId xmlns:a16="http://schemas.microsoft.com/office/drawing/2014/main" id="{00000000-0008-0000-0000-00000D2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8204" name="Freeform 12">
            <a:extLst>
              <a:ext uri="{FF2B5EF4-FFF2-40B4-BE49-F238E27FC236}">
                <a16:creationId xmlns:a16="http://schemas.microsoft.com/office/drawing/2014/main" id="{00000000-0008-0000-0000-00000C2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8203" name="Freeform 11">
            <a:extLst>
              <a:ext uri="{FF2B5EF4-FFF2-40B4-BE49-F238E27FC236}">
                <a16:creationId xmlns:a16="http://schemas.microsoft.com/office/drawing/2014/main" id="{00000000-0008-0000-0000-00000B2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8202" name="Freeform 10">
            <a:extLst>
              <a:ext uri="{FF2B5EF4-FFF2-40B4-BE49-F238E27FC236}">
                <a16:creationId xmlns:a16="http://schemas.microsoft.com/office/drawing/2014/main" id="{00000000-0008-0000-0000-00000A2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8201" name="Freeform 9">
            <a:extLst>
              <a:ext uri="{FF2B5EF4-FFF2-40B4-BE49-F238E27FC236}">
                <a16:creationId xmlns:a16="http://schemas.microsoft.com/office/drawing/2014/main" id="{00000000-0008-0000-0000-0000092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8200" name="Freeform 8">
            <a:extLst>
              <a:ext uri="{FF2B5EF4-FFF2-40B4-BE49-F238E27FC236}">
                <a16:creationId xmlns:a16="http://schemas.microsoft.com/office/drawing/2014/main" id="{00000000-0008-0000-0000-0000082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8199" name="Freeform 7">
            <a:extLst>
              <a:ext uri="{FF2B5EF4-FFF2-40B4-BE49-F238E27FC236}">
                <a16:creationId xmlns:a16="http://schemas.microsoft.com/office/drawing/2014/main" id="{00000000-0008-0000-0000-0000072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0</xdr:col>
      <xdr:colOff>47625</xdr:colOff>
      <xdr:row>42</xdr:row>
      <xdr:rowOff>38100</xdr:rowOff>
    </xdr:from>
    <xdr:to>
      <xdr:col>2</xdr:col>
      <xdr:colOff>384810</xdr:colOff>
      <xdr:row>42</xdr:row>
      <xdr:rowOff>360998</xdr:rowOff>
    </xdr:to>
    <xdr:grpSp>
      <xdr:nvGrpSpPr>
        <xdr:cNvPr id="52" name="Group 6">
          <a:extLst>
            <a:ext uri="{FF2B5EF4-FFF2-40B4-BE49-F238E27FC236}">
              <a16:creationId xmlns:a16="http://schemas.microsoft.com/office/drawing/2014/main" id="{00000000-0008-0000-0000-000034000000}"/>
            </a:ext>
          </a:extLst>
        </xdr:cNvPr>
        <xdr:cNvGrpSpPr>
          <a:grpSpLocks noChangeAspect="1"/>
        </xdr:cNvGrpSpPr>
      </xdr:nvGrpSpPr>
      <xdr:grpSpPr bwMode="auto">
        <a:xfrm>
          <a:off x="47625" y="11906250"/>
          <a:ext cx="2337435" cy="322898"/>
          <a:chOff x="1705" y="5275"/>
          <a:chExt cx="11862" cy="1645"/>
        </a:xfrm>
      </xdr:grpSpPr>
      <xdr:sp macro="" textlink="">
        <xdr:nvSpPr>
          <xdr:cNvPr id="53" name="Rectangle 30">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54" name="Rectangle 29">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55" name="Rectangle 28">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56" name="Freeform 27">
            <a:extLst>
              <a:ext uri="{FF2B5EF4-FFF2-40B4-BE49-F238E27FC236}">
                <a16:creationId xmlns:a16="http://schemas.microsoft.com/office/drawing/2014/main" id="{00000000-0008-0000-0000-000038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57" name="Freeform 26">
            <a:extLst>
              <a:ext uri="{FF2B5EF4-FFF2-40B4-BE49-F238E27FC236}">
                <a16:creationId xmlns:a16="http://schemas.microsoft.com/office/drawing/2014/main" id="{00000000-0008-0000-0000-000039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58" name="Freeform 25">
            <a:extLst>
              <a:ext uri="{FF2B5EF4-FFF2-40B4-BE49-F238E27FC236}">
                <a16:creationId xmlns:a16="http://schemas.microsoft.com/office/drawing/2014/main" id="{00000000-0008-0000-0000-00003A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59" name="Freeform 24">
            <a:extLst>
              <a:ext uri="{FF2B5EF4-FFF2-40B4-BE49-F238E27FC236}">
                <a16:creationId xmlns:a16="http://schemas.microsoft.com/office/drawing/2014/main" id="{00000000-0008-0000-0000-00003B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60" name="Freeform 23">
            <a:extLst>
              <a:ext uri="{FF2B5EF4-FFF2-40B4-BE49-F238E27FC236}">
                <a16:creationId xmlns:a16="http://schemas.microsoft.com/office/drawing/2014/main" id="{00000000-0008-0000-0000-00003C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61" name="Freeform 22">
            <a:extLst>
              <a:ext uri="{FF2B5EF4-FFF2-40B4-BE49-F238E27FC236}">
                <a16:creationId xmlns:a16="http://schemas.microsoft.com/office/drawing/2014/main" id="{00000000-0008-0000-0000-00003D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62" name="Freeform 21">
            <a:extLst>
              <a:ext uri="{FF2B5EF4-FFF2-40B4-BE49-F238E27FC236}">
                <a16:creationId xmlns:a16="http://schemas.microsoft.com/office/drawing/2014/main" id="{00000000-0008-0000-0000-00003E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63" name="Freeform 20">
            <a:extLst>
              <a:ext uri="{FF2B5EF4-FFF2-40B4-BE49-F238E27FC236}">
                <a16:creationId xmlns:a16="http://schemas.microsoft.com/office/drawing/2014/main" id="{00000000-0008-0000-0000-00003F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64" name="Freeform 19">
            <a:extLst>
              <a:ext uri="{FF2B5EF4-FFF2-40B4-BE49-F238E27FC236}">
                <a16:creationId xmlns:a16="http://schemas.microsoft.com/office/drawing/2014/main" id="{00000000-0008-0000-0000-000040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65" name="Freeform 18">
            <a:extLst>
              <a:ext uri="{FF2B5EF4-FFF2-40B4-BE49-F238E27FC236}">
                <a16:creationId xmlns:a16="http://schemas.microsoft.com/office/drawing/2014/main" id="{00000000-0008-0000-0000-000041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66" name="Freeform 17">
            <a:extLst>
              <a:ext uri="{FF2B5EF4-FFF2-40B4-BE49-F238E27FC236}">
                <a16:creationId xmlns:a16="http://schemas.microsoft.com/office/drawing/2014/main" id="{00000000-0008-0000-0000-000042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67" name="Freeform 16">
            <a:extLst>
              <a:ext uri="{FF2B5EF4-FFF2-40B4-BE49-F238E27FC236}">
                <a16:creationId xmlns:a16="http://schemas.microsoft.com/office/drawing/2014/main" id="{00000000-0008-0000-0000-000043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68" name="Freeform 15">
            <a:extLst>
              <a:ext uri="{FF2B5EF4-FFF2-40B4-BE49-F238E27FC236}">
                <a16:creationId xmlns:a16="http://schemas.microsoft.com/office/drawing/2014/main" id="{00000000-0008-0000-0000-000044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69" name="Freeform 14">
            <a:extLst>
              <a:ext uri="{FF2B5EF4-FFF2-40B4-BE49-F238E27FC236}">
                <a16:creationId xmlns:a16="http://schemas.microsoft.com/office/drawing/2014/main" id="{00000000-0008-0000-0000-000045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70" name="Freeform 13">
            <a:extLst>
              <a:ext uri="{FF2B5EF4-FFF2-40B4-BE49-F238E27FC236}">
                <a16:creationId xmlns:a16="http://schemas.microsoft.com/office/drawing/2014/main" id="{00000000-0008-0000-0000-000046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71" name="Freeform 12">
            <a:extLst>
              <a:ext uri="{FF2B5EF4-FFF2-40B4-BE49-F238E27FC236}">
                <a16:creationId xmlns:a16="http://schemas.microsoft.com/office/drawing/2014/main" id="{00000000-0008-0000-0000-000047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72" name="Freeform 11">
            <a:extLst>
              <a:ext uri="{FF2B5EF4-FFF2-40B4-BE49-F238E27FC236}">
                <a16:creationId xmlns:a16="http://schemas.microsoft.com/office/drawing/2014/main" id="{00000000-0008-0000-0000-000048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73" name="Freeform 10">
            <a:extLst>
              <a:ext uri="{FF2B5EF4-FFF2-40B4-BE49-F238E27FC236}">
                <a16:creationId xmlns:a16="http://schemas.microsoft.com/office/drawing/2014/main" id="{00000000-0008-0000-0000-000049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74" name="Freeform 9">
            <a:extLst>
              <a:ext uri="{FF2B5EF4-FFF2-40B4-BE49-F238E27FC236}">
                <a16:creationId xmlns:a16="http://schemas.microsoft.com/office/drawing/2014/main" id="{00000000-0008-0000-0000-00004A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75" name="Freeform 8">
            <a:extLst>
              <a:ext uri="{FF2B5EF4-FFF2-40B4-BE49-F238E27FC236}">
                <a16:creationId xmlns:a16="http://schemas.microsoft.com/office/drawing/2014/main" id="{00000000-0008-0000-0000-00004B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76" name="Freeform 7">
            <a:extLst>
              <a:ext uri="{FF2B5EF4-FFF2-40B4-BE49-F238E27FC236}">
                <a16:creationId xmlns:a16="http://schemas.microsoft.com/office/drawing/2014/main" id="{00000000-0008-0000-0000-00004C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0</xdr:col>
      <xdr:colOff>47625</xdr:colOff>
      <xdr:row>79</xdr:row>
      <xdr:rowOff>28575</xdr:rowOff>
    </xdr:from>
    <xdr:to>
      <xdr:col>2</xdr:col>
      <xdr:colOff>384810</xdr:colOff>
      <xdr:row>79</xdr:row>
      <xdr:rowOff>351473</xdr:rowOff>
    </xdr:to>
    <xdr:grpSp>
      <xdr:nvGrpSpPr>
        <xdr:cNvPr id="127" name="Group 6">
          <a:extLst>
            <a:ext uri="{FF2B5EF4-FFF2-40B4-BE49-F238E27FC236}">
              <a16:creationId xmlns:a16="http://schemas.microsoft.com/office/drawing/2014/main" id="{00000000-0008-0000-0000-00007F000000}"/>
            </a:ext>
          </a:extLst>
        </xdr:cNvPr>
        <xdr:cNvGrpSpPr>
          <a:grpSpLocks noChangeAspect="1"/>
        </xdr:cNvGrpSpPr>
      </xdr:nvGrpSpPr>
      <xdr:grpSpPr bwMode="auto">
        <a:xfrm>
          <a:off x="47625" y="22907625"/>
          <a:ext cx="2337435" cy="322898"/>
          <a:chOff x="1705" y="5275"/>
          <a:chExt cx="11862" cy="1645"/>
        </a:xfrm>
      </xdr:grpSpPr>
      <xdr:sp macro="" textlink="">
        <xdr:nvSpPr>
          <xdr:cNvPr id="128" name="Rectangle 30">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129" name="Rectangle 29">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130" name="Rectangle 28">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131" name="Freeform 27">
            <a:extLst>
              <a:ext uri="{FF2B5EF4-FFF2-40B4-BE49-F238E27FC236}">
                <a16:creationId xmlns:a16="http://schemas.microsoft.com/office/drawing/2014/main" id="{00000000-0008-0000-0000-000083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132" name="Freeform 26">
            <a:extLst>
              <a:ext uri="{FF2B5EF4-FFF2-40B4-BE49-F238E27FC236}">
                <a16:creationId xmlns:a16="http://schemas.microsoft.com/office/drawing/2014/main" id="{00000000-0008-0000-0000-000084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133" name="Freeform 25">
            <a:extLst>
              <a:ext uri="{FF2B5EF4-FFF2-40B4-BE49-F238E27FC236}">
                <a16:creationId xmlns:a16="http://schemas.microsoft.com/office/drawing/2014/main" id="{00000000-0008-0000-0000-000085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134" name="Freeform 24">
            <a:extLst>
              <a:ext uri="{FF2B5EF4-FFF2-40B4-BE49-F238E27FC236}">
                <a16:creationId xmlns:a16="http://schemas.microsoft.com/office/drawing/2014/main" id="{00000000-0008-0000-0000-000086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135" name="Freeform 23">
            <a:extLst>
              <a:ext uri="{FF2B5EF4-FFF2-40B4-BE49-F238E27FC236}">
                <a16:creationId xmlns:a16="http://schemas.microsoft.com/office/drawing/2014/main" id="{00000000-0008-0000-0000-000087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136" name="Freeform 22">
            <a:extLst>
              <a:ext uri="{FF2B5EF4-FFF2-40B4-BE49-F238E27FC236}">
                <a16:creationId xmlns:a16="http://schemas.microsoft.com/office/drawing/2014/main" id="{00000000-0008-0000-0000-000088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137" name="Freeform 21">
            <a:extLst>
              <a:ext uri="{FF2B5EF4-FFF2-40B4-BE49-F238E27FC236}">
                <a16:creationId xmlns:a16="http://schemas.microsoft.com/office/drawing/2014/main" id="{00000000-0008-0000-0000-000089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139" name="Freeform 19">
            <a:extLst>
              <a:ext uri="{FF2B5EF4-FFF2-40B4-BE49-F238E27FC236}">
                <a16:creationId xmlns:a16="http://schemas.microsoft.com/office/drawing/2014/main" id="{00000000-0008-0000-0000-00008B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140" name="Freeform 18">
            <a:extLst>
              <a:ext uri="{FF2B5EF4-FFF2-40B4-BE49-F238E27FC236}">
                <a16:creationId xmlns:a16="http://schemas.microsoft.com/office/drawing/2014/main" id="{00000000-0008-0000-0000-00008C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141" name="Freeform 17">
            <a:extLst>
              <a:ext uri="{FF2B5EF4-FFF2-40B4-BE49-F238E27FC236}">
                <a16:creationId xmlns:a16="http://schemas.microsoft.com/office/drawing/2014/main" id="{00000000-0008-0000-0000-00008D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142" name="Freeform 16">
            <a:extLst>
              <a:ext uri="{FF2B5EF4-FFF2-40B4-BE49-F238E27FC236}">
                <a16:creationId xmlns:a16="http://schemas.microsoft.com/office/drawing/2014/main" id="{00000000-0008-0000-0000-00008E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143" name="Freeform 15">
            <a:extLst>
              <a:ext uri="{FF2B5EF4-FFF2-40B4-BE49-F238E27FC236}">
                <a16:creationId xmlns:a16="http://schemas.microsoft.com/office/drawing/2014/main" id="{00000000-0008-0000-0000-00008F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144" name="Freeform 14">
            <a:extLst>
              <a:ext uri="{FF2B5EF4-FFF2-40B4-BE49-F238E27FC236}">
                <a16:creationId xmlns:a16="http://schemas.microsoft.com/office/drawing/2014/main" id="{00000000-0008-0000-0000-000090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145" name="Freeform 13">
            <a:extLst>
              <a:ext uri="{FF2B5EF4-FFF2-40B4-BE49-F238E27FC236}">
                <a16:creationId xmlns:a16="http://schemas.microsoft.com/office/drawing/2014/main" id="{00000000-0008-0000-0000-000091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146" name="Freeform 12">
            <a:extLst>
              <a:ext uri="{FF2B5EF4-FFF2-40B4-BE49-F238E27FC236}">
                <a16:creationId xmlns:a16="http://schemas.microsoft.com/office/drawing/2014/main" id="{00000000-0008-0000-0000-000092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147" name="Freeform 11">
            <a:extLst>
              <a:ext uri="{FF2B5EF4-FFF2-40B4-BE49-F238E27FC236}">
                <a16:creationId xmlns:a16="http://schemas.microsoft.com/office/drawing/2014/main" id="{00000000-0008-0000-0000-000093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148" name="Freeform 10">
            <a:extLst>
              <a:ext uri="{FF2B5EF4-FFF2-40B4-BE49-F238E27FC236}">
                <a16:creationId xmlns:a16="http://schemas.microsoft.com/office/drawing/2014/main" id="{00000000-0008-0000-0000-000094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149" name="Freeform 9">
            <a:extLst>
              <a:ext uri="{FF2B5EF4-FFF2-40B4-BE49-F238E27FC236}">
                <a16:creationId xmlns:a16="http://schemas.microsoft.com/office/drawing/2014/main" id="{00000000-0008-0000-0000-000095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150" name="Freeform 8">
            <a:extLst>
              <a:ext uri="{FF2B5EF4-FFF2-40B4-BE49-F238E27FC236}">
                <a16:creationId xmlns:a16="http://schemas.microsoft.com/office/drawing/2014/main" id="{00000000-0008-0000-0000-000096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151" name="Freeform 7">
            <a:extLst>
              <a:ext uri="{FF2B5EF4-FFF2-40B4-BE49-F238E27FC236}">
                <a16:creationId xmlns:a16="http://schemas.microsoft.com/office/drawing/2014/main" id="{00000000-0008-0000-0000-000097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8</xdr:col>
      <xdr:colOff>561975</xdr:colOff>
      <xdr:row>46</xdr:row>
      <xdr:rowOff>142875</xdr:rowOff>
    </xdr:from>
    <xdr:to>
      <xdr:col>8</xdr:col>
      <xdr:colOff>809625</xdr:colOff>
      <xdr:row>47</xdr:row>
      <xdr:rowOff>104775</xdr:rowOff>
    </xdr:to>
    <xdr:sp macro="" textlink="">
      <xdr:nvSpPr>
        <xdr:cNvPr id="83" name="楕円 82">
          <a:extLst>
            <a:ext uri="{FF2B5EF4-FFF2-40B4-BE49-F238E27FC236}">
              <a16:creationId xmlns:a16="http://schemas.microsoft.com/office/drawing/2014/main" id="{F395AD76-AE45-4FAA-A001-CD8D90B15A38}"/>
            </a:ext>
          </a:extLst>
        </xdr:cNvPr>
        <xdr:cNvSpPr/>
      </xdr:nvSpPr>
      <xdr:spPr bwMode="auto">
        <a:xfrm>
          <a:off x="7038975" y="13335000"/>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twoCellAnchor>
    <xdr:from>
      <xdr:col>8</xdr:col>
      <xdr:colOff>552450</xdr:colOff>
      <xdr:row>7</xdr:row>
      <xdr:rowOff>161925</xdr:rowOff>
    </xdr:from>
    <xdr:to>
      <xdr:col>8</xdr:col>
      <xdr:colOff>800100</xdr:colOff>
      <xdr:row>8</xdr:row>
      <xdr:rowOff>123825</xdr:rowOff>
    </xdr:to>
    <xdr:sp macro="" textlink="">
      <xdr:nvSpPr>
        <xdr:cNvPr id="85" name="楕円 84">
          <a:extLst>
            <a:ext uri="{FF2B5EF4-FFF2-40B4-BE49-F238E27FC236}">
              <a16:creationId xmlns:a16="http://schemas.microsoft.com/office/drawing/2014/main" id="{1F2FA4A7-6032-4A17-83AD-64E867018C24}"/>
            </a:ext>
          </a:extLst>
        </xdr:cNvPr>
        <xdr:cNvSpPr/>
      </xdr:nvSpPr>
      <xdr:spPr bwMode="auto">
        <a:xfrm>
          <a:off x="7029450" y="2362200"/>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38100</xdr:rowOff>
    </xdr:from>
    <xdr:to>
      <xdr:col>3</xdr:col>
      <xdr:colOff>337185</xdr:colOff>
      <xdr:row>3</xdr:row>
      <xdr:rowOff>360998</xdr:rowOff>
    </xdr:to>
    <xdr:grpSp>
      <xdr:nvGrpSpPr>
        <xdr:cNvPr id="27" name="Group 6">
          <a:extLst>
            <a:ext uri="{FF2B5EF4-FFF2-40B4-BE49-F238E27FC236}">
              <a16:creationId xmlns:a16="http://schemas.microsoft.com/office/drawing/2014/main" id="{00000000-0008-0000-0100-00001B000000}"/>
            </a:ext>
          </a:extLst>
        </xdr:cNvPr>
        <xdr:cNvGrpSpPr>
          <a:grpSpLocks noChangeAspect="1"/>
        </xdr:cNvGrpSpPr>
      </xdr:nvGrpSpPr>
      <xdr:grpSpPr bwMode="auto">
        <a:xfrm>
          <a:off x="47625" y="914400"/>
          <a:ext cx="2337435" cy="322898"/>
          <a:chOff x="1705" y="5275"/>
          <a:chExt cx="11862" cy="1645"/>
        </a:xfrm>
      </xdr:grpSpPr>
      <xdr:sp macro="" textlink="">
        <xdr:nvSpPr>
          <xdr:cNvPr id="28" name="Rectangle 30">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29" name="Rectangle 29">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30" name="Rectangle 28">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31" name="Freeform 27">
            <a:extLst>
              <a:ext uri="{FF2B5EF4-FFF2-40B4-BE49-F238E27FC236}">
                <a16:creationId xmlns:a16="http://schemas.microsoft.com/office/drawing/2014/main" id="{00000000-0008-0000-0100-00001F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32" name="Freeform 26">
            <a:extLst>
              <a:ext uri="{FF2B5EF4-FFF2-40B4-BE49-F238E27FC236}">
                <a16:creationId xmlns:a16="http://schemas.microsoft.com/office/drawing/2014/main" id="{00000000-0008-0000-0100-000020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33" name="Freeform 25">
            <a:extLst>
              <a:ext uri="{FF2B5EF4-FFF2-40B4-BE49-F238E27FC236}">
                <a16:creationId xmlns:a16="http://schemas.microsoft.com/office/drawing/2014/main" id="{00000000-0008-0000-0100-000021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34" name="Freeform 24">
            <a:extLst>
              <a:ext uri="{FF2B5EF4-FFF2-40B4-BE49-F238E27FC236}">
                <a16:creationId xmlns:a16="http://schemas.microsoft.com/office/drawing/2014/main" id="{00000000-0008-0000-0100-000022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35" name="Freeform 23">
            <a:extLst>
              <a:ext uri="{FF2B5EF4-FFF2-40B4-BE49-F238E27FC236}">
                <a16:creationId xmlns:a16="http://schemas.microsoft.com/office/drawing/2014/main" id="{00000000-0008-0000-0100-000023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36" name="Freeform 22">
            <a:extLst>
              <a:ext uri="{FF2B5EF4-FFF2-40B4-BE49-F238E27FC236}">
                <a16:creationId xmlns:a16="http://schemas.microsoft.com/office/drawing/2014/main" id="{00000000-0008-0000-0100-000024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37" name="Freeform 21">
            <a:extLst>
              <a:ext uri="{FF2B5EF4-FFF2-40B4-BE49-F238E27FC236}">
                <a16:creationId xmlns:a16="http://schemas.microsoft.com/office/drawing/2014/main" id="{00000000-0008-0000-0100-000025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38" name="Freeform 20">
            <a:extLst>
              <a:ext uri="{FF2B5EF4-FFF2-40B4-BE49-F238E27FC236}">
                <a16:creationId xmlns:a16="http://schemas.microsoft.com/office/drawing/2014/main" id="{00000000-0008-0000-0100-000026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39" name="Freeform 19">
            <a:extLst>
              <a:ext uri="{FF2B5EF4-FFF2-40B4-BE49-F238E27FC236}">
                <a16:creationId xmlns:a16="http://schemas.microsoft.com/office/drawing/2014/main" id="{00000000-0008-0000-0100-000027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40" name="Freeform 18">
            <a:extLst>
              <a:ext uri="{FF2B5EF4-FFF2-40B4-BE49-F238E27FC236}">
                <a16:creationId xmlns:a16="http://schemas.microsoft.com/office/drawing/2014/main" id="{00000000-0008-0000-0100-000028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41" name="Freeform 17">
            <a:extLst>
              <a:ext uri="{FF2B5EF4-FFF2-40B4-BE49-F238E27FC236}">
                <a16:creationId xmlns:a16="http://schemas.microsoft.com/office/drawing/2014/main" id="{00000000-0008-0000-0100-000029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42" name="Freeform 16">
            <a:extLst>
              <a:ext uri="{FF2B5EF4-FFF2-40B4-BE49-F238E27FC236}">
                <a16:creationId xmlns:a16="http://schemas.microsoft.com/office/drawing/2014/main" id="{00000000-0008-0000-0100-00002A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43" name="Freeform 15">
            <a:extLst>
              <a:ext uri="{FF2B5EF4-FFF2-40B4-BE49-F238E27FC236}">
                <a16:creationId xmlns:a16="http://schemas.microsoft.com/office/drawing/2014/main" id="{00000000-0008-0000-0100-00002B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44" name="Freeform 14">
            <a:extLst>
              <a:ext uri="{FF2B5EF4-FFF2-40B4-BE49-F238E27FC236}">
                <a16:creationId xmlns:a16="http://schemas.microsoft.com/office/drawing/2014/main" id="{00000000-0008-0000-0100-00002C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45" name="Freeform 13">
            <a:extLst>
              <a:ext uri="{FF2B5EF4-FFF2-40B4-BE49-F238E27FC236}">
                <a16:creationId xmlns:a16="http://schemas.microsoft.com/office/drawing/2014/main" id="{00000000-0008-0000-0100-00002D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46" name="Freeform 12">
            <a:extLst>
              <a:ext uri="{FF2B5EF4-FFF2-40B4-BE49-F238E27FC236}">
                <a16:creationId xmlns:a16="http://schemas.microsoft.com/office/drawing/2014/main" id="{00000000-0008-0000-0100-00002E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47" name="Freeform 11">
            <a:extLst>
              <a:ext uri="{FF2B5EF4-FFF2-40B4-BE49-F238E27FC236}">
                <a16:creationId xmlns:a16="http://schemas.microsoft.com/office/drawing/2014/main" id="{00000000-0008-0000-0100-00002F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48" name="Freeform 10">
            <a:extLst>
              <a:ext uri="{FF2B5EF4-FFF2-40B4-BE49-F238E27FC236}">
                <a16:creationId xmlns:a16="http://schemas.microsoft.com/office/drawing/2014/main" id="{00000000-0008-0000-0100-000030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49" name="Freeform 9">
            <a:extLst>
              <a:ext uri="{FF2B5EF4-FFF2-40B4-BE49-F238E27FC236}">
                <a16:creationId xmlns:a16="http://schemas.microsoft.com/office/drawing/2014/main" id="{00000000-0008-0000-0100-000031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50" name="Freeform 8">
            <a:extLst>
              <a:ext uri="{FF2B5EF4-FFF2-40B4-BE49-F238E27FC236}">
                <a16:creationId xmlns:a16="http://schemas.microsoft.com/office/drawing/2014/main" id="{00000000-0008-0000-0100-000032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51" name="Freeform 7">
            <a:extLst>
              <a:ext uri="{FF2B5EF4-FFF2-40B4-BE49-F238E27FC236}">
                <a16:creationId xmlns:a16="http://schemas.microsoft.com/office/drawing/2014/main" id="{00000000-0008-0000-0100-000033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0</xdr:col>
      <xdr:colOff>47625</xdr:colOff>
      <xdr:row>37</xdr:row>
      <xdr:rowOff>38100</xdr:rowOff>
    </xdr:from>
    <xdr:to>
      <xdr:col>3</xdr:col>
      <xdr:colOff>337185</xdr:colOff>
      <xdr:row>37</xdr:row>
      <xdr:rowOff>360998</xdr:rowOff>
    </xdr:to>
    <xdr:grpSp>
      <xdr:nvGrpSpPr>
        <xdr:cNvPr id="77" name="Group 6">
          <a:extLst>
            <a:ext uri="{FF2B5EF4-FFF2-40B4-BE49-F238E27FC236}">
              <a16:creationId xmlns:a16="http://schemas.microsoft.com/office/drawing/2014/main" id="{00000000-0008-0000-0100-00004D000000}"/>
            </a:ext>
          </a:extLst>
        </xdr:cNvPr>
        <xdr:cNvGrpSpPr>
          <a:grpSpLocks noChangeAspect="1"/>
        </xdr:cNvGrpSpPr>
      </xdr:nvGrpSpPr>
      <xdr:grpSpPr bwMode="auto">
        <a:xfrm>
          <a:off x="47625" y="12258675"/>
          <a:ext cx="2337435" cy="322898"/>
          <a:chOff x="1705" y="5275"/>
          <a:chExt cx="11862" cy="1645"/>
        </a:xfrm>
      </xdr:grpSpPr>
      <xdr:sp macro="" textlink="">
        <xdr:nvSpPr>
          <xdr:cNvPr id="78" name="Rectangle 30">
            <a:extLst>
              <a:ext uri="{FF2B5EF4-FFF2-40B4-BE49-F238E27FC236}">
                <a16:creationId xmlns:a16="http://schemas.microsoft.com/office/drawing/2014/main" id="{00000000-0008-0000-0100-00004E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79" name="Rectangle 29">
            <a:extLst>
              <a:ext uri="{FF2B5EF4-FFF2-40B4-BE49-F238E27FC236}">
                <a16:creationId xmlns:a16="http://schemas.microsoft.com/office/drawing/2014/main" id="{00000000-0008-0000-0100-00004F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80" name="Rectangle 28">
            <a:extLst>
              <a:ext uri="{FF2B5EF4-FFF2-40B4-BE49-F238E27FC236}">
                <a16:creationId xmlns:a16="http://schemas.microsoft.com/office/drawing/2014/main" id="{00000000-0008-0000-0100-000050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81" name="Freeform 27">
            <a:extLst>
              <a:ext uri="{FF2B5EF4-FFF2-40B4-BE49-F238E27FC236}">
                <a16:creationId xmlns:a16="http://schemas.microsoft.com/office/drawing/2014/main" id="{00000000-0008-0000-0100-000051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82" name="Freeform 26">
            <a:extLst>
              <a:ext uri="{FF2B5EF4-FFF2-40B4-BE49-F238E27FC236}">
                <a16:creationId xmlns:a16="http://schemas.microsoft.com/office/drawing/2014/main" id="{00000000-0008-0000-0100-000052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83" name="Freeform 25">
            <a:extLst>
              <a:ext uri="{FF2B5EF4-FFF2-40B4-BE49-F238E27FC236}">
                <a16:creationId xmlns:a16="http://schemas.microsoft.com/office/drawing/2014/main" id="{00000000-0008-0000-0100-000053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84" name="Freeform 24">
            <a:extLst>
              <a:ext uri="{FF2B5EF4-FFF2-40B4-BE49-F238E27FC236}">
                <a16:creationId xmlns:a16="http://schemas.microsoft.com/office/drawing/2014/main" id="{00000000-0008-0000-0100-000054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85" name="Freeform 23">
            <a:extLst>
              <a:ext uri="{FF2B5EF4-FFF2-40B4-BE49-F238E27FC236}">
                <a16:creationId xmlns:a16="http://schemas.microsoft.com/office/drawing/2014/main" id="{00000000-0008-0000-0100-000055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86" name="Freeform 22">
            <a:extLst>
              <a:ext uri="{FF2B5EF4-FFF2-40B4-BE49-F238E27FC236}">
                <a16:creationId xmlns:a16="http://schemas.microsoft.com/office/drawing/2014/main" id="{00000000-0008-0000-0100-000056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87" name="Freeform 21">
            <a:extLst>
              <a:ext uri="{FF2B5EF4-FFF2-40B4-BE49-F238E27FC236}">
                <a16:creationId xmlns:a16="http://schemas.microsoft.com/office/drawing/2014/main" id="{00000000-0008-0000-0100-000057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88" name="Freeform 20">
            <a:extLst>
              <a:ext uri="{FF2B5EF4-FFF2-40B4-BE49-F238E27FC236}">
                <a16:creationId xmlns:a16="http://schemas.microsoft.com/office/drawing/2014/main" id="{00000000-0008-0000-0100-000058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89" name="Freeform 19">
            <a:extLst>
              <a:ext uri="{FF2B5EF4-FFF2-40B4-BE49-F238E27FC236}">
                <a16:creationId xmlns:a16="http://schemas.microsoft.com/office/drawing/2014/main" id="{00000000-0008-0000-0100-000059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90" name="Freeform 18">
            <a:extLst>
              <a:ext uri="{FF2B5EF4-FFF2-40B4-BE49-F238E27FC236}">
                <a16:creationId xmlns:a16="http://schemas.microsoft.com/office/drawing/2014/main" id="{00000000-0008-0000-0100-00005A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91" name="Freeform 17">
            <a:extLst>
              <a:ext uri="{FF2B5EF4-FFF2-40B4-BE49-F238E27FC236}">
                <a16:creationId xmlns:a16="http://schemas.microsoft.com/office/drawing/2014/main" id="{00000000-0008-0000-0100-00005B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92" name="Freeform 16">
            <a:extLst>
              <a:ext uri="{FF2B5EF4-FFF2-40B4-BE49-F238E27FC236}">
                <a16:creationId xmlns:a16="http://schemas.microsoft.com/office/drawing/2014/main" id="{00000000-0008-0000-0100-00005C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93" name="Freeform 15">
            <a:extLst>
              <a:ext uri="{FF2B5EF4-FFF2-40B4-BE49-F238E27FC236}">
                <a16:creationId xmlns:a16="http://schemas.microsoft.com/office/drawing/2014/main" id="{00000000-0008-0000-0100-00005D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94" name="Freeform 14">
            <a:extLst>
              <a:ext uri="{FF2B5EF4-FFF2-40B4-BE49-F238E27FC236}">
                <a16:creationId xmlns:a16="http://schemas.microsoft.com/office/drawing/2014/main" id="{00000000-0008-0000-0100-00005E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95" name="Freeform 13">
            <a:extLst>
              <a:ext uri="{FF2B5EF4-FFF2-40B4-BE49-F238E27FC236}">
                <a16:creationId xmlns:a16="http://schemas.microsoft.com/office/drawing/2014/main" id="{00000000-0008-0000-0100-00005F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96" name="Freeform 12">
            <a:extLst>
              <a:ext uri="{FF2B5EF4-FFF2-40B4-BE49-F238E27FC236}">
                <a16:creationId xmlns:a16="http://schemas.microsoft.com/office/drawing/2014/main" id="{00000000-0008-0000-0100-000060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97" name="Freeform 11">
            <a:extLst>
              <a:ext uri="{FF2B5EF4-FFF2-40B4-BE49-F238E27FC236}">
                <a16:creationId xmlns:a16="http://schemas.microsoft.com/office/drawing/2014/main" id="{00000000-0008-0000-0100-000061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98" name="Freeform 10">
            <a:extLst>
              <a:ext uri="{FF2B5EF4-FFF2-40B4-BE49-F238E27FC236}">
                <a16:creationId xmlns:a16="http://schemas.microsoft.com/office/drawing/2014/main" id="{00000000-0008-0000-0100-000062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99" name="Freeform 9">
            <a:extLst>
              <a:ext uri="{FF2B5EF4-FFF2-40B4-BE49-F238E27FC236}">
                <a16:creationId xmlns:a16="http://schemas.microsoft.com/office/drawing/2014/main" id="{00000000-0008-0000-0100-000063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100" name="Freeform 8">
            <a:extLst>
              <a:ext uri="{FF2B5EF4-FFF2-40B4-BE49-F238E27FC236}">
                <a16:creationId xmlns:a16="http://schemas.microsoft.com/office/drawing/2014/main" id="{00000000-0008-0000-0100-000064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101" name="Freeform 7">
            <a:extLst>
              <a:ext uri="{FF2B5EF4-FFF2-40B4-BE49-F238E27FC236}">
                <a16:creationId xmlns:a16="http://schemas.microsoft.com/office/drawing/2014/main" id="{00000000-0008-0000-0100-000065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0</xdr:col>
      <xdr:colOff>47625</xdr:colOff>
      <xdr:row>71</xdr:row>
      <xdr:rowOff>28575</xdr:rowOff>
    </xdr:from>
    <xdr:to>
      <xdr:col>3</xdr:col>
      <xdr:colOff>337185</xdr:colOff>
      <xdr:row>71</xdr:row>
      <xdr:rowOff>351473</xdr:rowOff>
    </xdr:to>
    <xdr:grpSp>
      <xdr:nvGrpSpPr>
        <xdr:cNvPr id="152" name="Group 6">
          <a:extLst>
            <a:ext uri="{FF2B5EF4-FFF2-40B4-BE49-F238E27FC236}">
              <a16:creationId xmlns:a16="http://schemas.microsoft.com/office/drawing/2014/main" id="{00000000-0008-0000-0100-000098000000}"/>
            </a:ext>
          </a:extLst>
        </xdr:cNvPr>
        <xdr:cNvGrpSpPr>
          <a:grpSpLocks noChangeAspect="1"/>
        </xdr:cNvGrpSpPr>
      </xdr:nvGrpSpPr>
      <xdr:grpSpPr bwMode="auto">
        <a:xfrm>
          <a:off x="47625" y="23593425"/>
          <a:ext cx="2337435" cy="322898"/>
          <a:chOff x="1705" y="5275"/>
          <a:chExt cx="11862" cy="1645"/>
        </a:xfrm>
      </xdr:grpSpPr>
      <xdr:sp macro="" textlink="">
        <xdr:nvSpPr>
          <xdr:cNvPr id="153" name="Rectangle 30">
            <a:extLst>
              <a:ext uri="{FF2B5EF4-FFF2-40B4-BE49-F238E27FC236}">
                <a16:creationId xmlns:a16="http://schemas.microsoft.com/office/drawing/2014/main" id="{00000000-0008-0000-0100-000099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154" name="Rectangle 29">
            <a:extLst>
              <a:ext uri="{FF2B5EF4-FFF2-40B4-BE49-F238E27FC236}">
                <a16:creationId xmlns:a16="http://schemas.microsoft.com/office/drawing/2014/main" id="{00000000-0008-0000-0100-00009A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155" name="Rectangle 28">
            <a:extLst>
              <a:ext uri="{FF2B5EF4-FFF2-40B4-BE49-F238E27FC236}">
                <a16:creationId xmlns:a16="http://schemas.microsoft.com/office/drawing/2014/main" id="{00000000-0008-0000-0100-00009B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156" name="Freeform 27">
            <a:extLst>
              <a:ext uri="{FF2B5EF4-FFF2-40B4-BE49-F238E27FC236}">
                <a16:creationId xmlns:a16="http://schemas.microsoft.com/office/drawing/2014/main" id="{00000000-0008-0000-0100-00009C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157" name="Freeform 26">
            <a:extLst>
              <a:ext uri="{FF2B5EF4-FFF2-40B4-BE49-F238E27FC236}">
                <a16:creationId xmlns:a16="http://schemas.microsoft.com/office/drawing/2014/main" id="{00000000-0008-0000-0100-00009D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158" name="Freeform 25">
            <a:extLst>
              <a:ext uri="{FF2B5EF4-FFF2-40B4-BE49-F238E27FC236}">
                <a16:creationId xmlns:a16="http://schemas.microsoft.com/office/drawing/2014/main" id="{00000000-0008-0000-0100-00009E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159" name="Freeform 24">
            <a:extLst>
              <a:ext uri="{FF2B5EF4-FFF2-40B4-BE49-F238E27FC236}">
                <a16:creationId xmlns:a16="http://schemas.microsoft.com/office/drawing/2014/main" id="{00000000-0008-0000-0100-00009F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160" name="Freeform 23">
            <a:extLst>
              <a:ext uri="{FF2B5EF4-FFF2-40B4-BE49-F238E27FC236}">
                <a16:creationId xmlns:a16="http://schemas.microsoft.com/office/drawing/2014/main" id="{00000000-0008-0000-0100-0000A0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161" name="Freeform 22">
            <a:extLst>
              <a:ext uri="{FF2B5EF4-FFF2-40B4-BE49-F238E27FC236}">
                <a16:creationId xmlns:a16="http://schemas.microsoft.com/office/drawing/2014/main" id="{00000000-0008-0000-0100-0000A1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162" name="Freeform 21">
            <a:extLst>
              <a:ext uri="{FF2B5EF4-FFF2-40B4-BE49-F238E27FC236}">
                <a16:creationId xmlns:a16="http://schemas.microsoft.com/office/drawing/2014/main" id="{00000000-0008-0000-0100-0000A2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163" name="Freeform 20">
            <a:extLst>
              <a:ext uri="{FF2B5EF4-FFF2-40B4-BE49-F238E27FC236}">
                <a16:creationId xmlns:a16="http://schemas.microsoft.com/office/drawing/2014/main" id="{00000000-0008-0000-0100-0000A3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164" name="Freeform 19">
            <a:extLst>
              <a:ext uri="{FF2B5EF4-FFF2-40B4-BE49-F238E27FC236}">
                <a16:creationId xmlns:a16="http://schemas.microsoft.com/office/drawing/2014/main" id="{00000000-0008-0000-0100-0000A4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165" name="Freeform 18">
            <a:extLst>
              <a:ext uri="{FF2B5EF4-FFF2-40B4-BE49-F238E27FC236}">
                <a16:creationId xmlns:a16="http://schemas.microsoft.com/office/drawing/2014/main" id="{00000000-0008-0000-0100-0000A5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166" name="Freeform 17">
            <a:extLst>
              <a:ext uri="{FF2B5EF4-FFF2-40B4-BE49-F238E27FC236}">
                <a16:creationId xmlns:a16="http://schemas.microsoft.com/office/drawing/2014/main" id="{00000000-0008-0000-0100-0000A6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167" name="Freeform 16">
            <a:extLst>
              <a:ext uri="{FF2B5EF4-FFF2-40B4-BE49-F238E27FC236}">
                <a16:creationId xmlns:a16="http://schemas.microsoft.com/office/drawing/2014/main" id="{00000000-0008-0000-0100-0000A7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168" name="Freeform 15">
            <a:extLst>
              <a:ext uri="{FF2B5EF4-FFF2-40B4-BE49-F238E27FC236}">
                <a16:creationId xmlns:a16="http://schemas.microsoft.com/office/drawing/2014/main" id="{00000000-0008-0000-0100-0000A8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169" name="Freeform 14">
            <a:extLst>
              <a:ext uri="{FF2B5EF4-FFF2-40B4-BE49-F238E27FC236}">
                <a16:creationId xmlns:a16="http://schemas.microsoft.com/office/drawing/2014/main" id="{00000000-0008-0000-0100-0000A9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170" name="Freeform 13">
            <a:extLst>
              <a:ext uri="{FF2B5EF4-FFF2-40B4-BE49-F238E27FC236}">
                <a16:creationId xmlns:a16="http://schemas.microsoft.com/office/drawing/2014/main" id="{00000000-0008-0000-0100-0000AA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171" name="Freeform 12">
            <a:extLst>
              <a:ext uri="{FF2B5EF4-FFF2-40B4-BE49-F238E27FC236}">
                <a16:creationId xmlns:a16="http://schemas.microsoft.com/office/drawing/2014/main" id="{00000000-0008-0000-0100-0000AB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172" name="Freeform 11">
            <a:extLst>
              <a:ext uri="{FF2B5EF4-FFF2-40B4-BE49-F238E27FC236}">
                <a16:creationId xmlns:a16="http://schemas.microsoft.com/office/drawing/2014/main" id="{00000000-0008-0000-0100-0000AC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173" name="Freeform 10">
            <a:extLst>
              <a:ext uri="{FF2B5EF4-FFF2-40B4-BE49-F238E27FC236}">
                <a16:creationId xmlns:a16="http://schemas.microsoft.com/office/drawing/2014/main" id="{00000000-0008-0000-0100-0000AD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174" name="Freeform 9">
            <a:extLst>
              <a:ext uri="{FF2B5EF4-FFF2-40B4-BE49-F238E27FC236}">
                <a16:creationId xmlns:a16="http://schemas.microsoft.com/office/drawing/2014/main" id="{00000000-0008-0000-0100-0000AE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175" name="Freeform 8">
            <a:extLst>
              <a:ext uri="{FF2B5EF4-FFF2-40B4-BE49-F238E27FC236}">
                <a16:creationId xmlns:a16="http://schemas.microsoft.com/office/drawing/2014/main" id="{00000000-0008-0000-0100-0000AF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176" name="Freeform 7">
            <a:extLst>
              <a:ext uri="{FF2B5EF4-FFF2-40B4-BE49-F238E27FC236}">
                <a16:creationId xmlns:a16="http://schemas.microsoft.com/office/drawing/2014/main" id="{00000000-0008-0000-0100-0000B0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8</xdr:col>
      <xdr:colOff>533400</xdr:colOff>
      <xdr:row>7</xdr:row>
      <xdr:rowOff>190500</xdr:rowOff>
    </xdr:from>
    <xdr:to>
      <xdr:col>8</xdr:col>
      <xdr:colOff>781050</xdr:colOff>
      <xdr:row>8</xdr:row>
      <xdr:rowOff>152400</xdr:rowOff>
    </xdr:to>
    <xdr:sp macro="" textlink="">
      <xdr:nvSpPr>
        <xdr:cNvPr id="102" name="楕円 101">
          <a:extLst>
            <a:ext uri="{FF2B5EF4-FFF2-40B4-BE49-F238E27FC236}">
              <a16:creationId xmlns:a16="http://schemas.microsoft.com/office/drawing/2014/main" id="{3252A756-B7EF-43A2-8E46-EF1518B4CE20}"/>
            </a:ext>
          </a:extLst>
        </xdr:cNvPr>
        <xdr:cNvSpPr/>
      </xdr:nvSpPr>
      <xdr:spPr bwMode="auto">
        <a:xfrm>
          <a:off x="7010400" y="2390775"/>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twoCellAnchor>
    <xdr:from>
      <xdr:col>8</xdr:col>
      <xdr:colOff>581025</xdr:colOff>
      <xdr:row>41</xdr:row>
      <xdr:rowOff>209550</xdr:rowOff>
    </xdr:from>
    <xdr:to>
      <xdr:col>8</xdr:col>
      <xdr:colOff>828675</xdr:colOff>
      <xdr:row>42</xdr:row>
      <xdr:rowOff>171450</xdr:rowOff>
    </xdr:to>
    <xdr:sp macro="" textlink="">
      <xdr:nvSpPr>
        <xdr:cNvPr id="103" name="楕円 102">
          <a:extLst>
            <a:ext uri="{FF2B5EF4-FFF2-40B4-BE49-F238E27FC236}">
              <a16:creationId xmlns:a16="http://schemas.microsoft.com/office/drawing/2014/main" id="{8C12B9B9-0AB4-4596-AF33-09D082065747}"/>
            </a:ext>
          </a:extLst>
        </xdr:cNvPr>
        <xdr:cNvSpPr/>
      </xdr:nvSpPr>
      <xdr:spPr bwMode="auto">
        <a:xfrm>
          <a:off x="7058025" y="13754100"/>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twoCellAnchor>
    <xdr:from>
      <xdr:col>8</xdr:col>
      <xdr:colOff>514350</xdr:colOff>
      <xdr:row>75</xdr:row>
      <xdr:rowOff>190500</xdr:rowOff>
    </xdr:from>
    <xdr:to>
      <xdr:col>8</xdr:col>
      <xdr:colOff>762000</xdr:colOff>
      <xdr:row>76</xdr:row>
      <xdr:rowOff>152400</xdr:rowOff>
    </xdr:to>
    <xdr:sp macro="" textlink="">
      <xdr:nvSpPr>
        <xdr:cNvPr id="105" name="楕円 104">
          <a:extLst>
            <a:ext uri="{FF2B5EF4-FFF2-40B4-BE49-F238E27FC236}">
              <a16:creationId xmlns:a16="http://schemas.microsoft.com/office/drawing/2014/main" id="{CDE82EEF-CAAA-4E4D-A0C6-A7E6C83890EC}"/>
            </a:ext>
          </a:extLst>
        </xdr:cNvPr>
        <xdr:cNvSpPr/>
      </xdr:nvSpPr>
      <xdr:spPr bwMode="auto">
        <a:xfrm>
          <a:off x="6991350" y="25079325"/>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3</xdr:row>
      <xdr:rowOff>38100</xdr:rowOff>
    </xdr:from>
    <xdr:to>
      <xdr:col>3</xdr:col>
      <xdr:colOff>337185</xdr:colOff>
      <xdr:row>3</xdr:row>
      <xdr:rowOff>360998</xdr:rowOff>
    </xdr:to>
    <xdr:grpSp>
      <xdr:nvGrpSpPr>
        <xdr:cNvPr id="2" name="Group 6">
          <a:extLst>
            <a:ext uri="{FF2B5EF4-FFF2-40B4-BE49-F238E27FC236}">
              <a16:creationId xmlns:a16="http://schemas.microsoft.com/office/drawing/2014/main" id="{00000000-0008-0000-0200-000002000000}"/>
            </a:ext>
          </a:extLst>
        </xdr:cNvPr>
        <xdr:cNvGrpSpPr>
          <a:grpSpLocks noChangeAspect="1"/>
        </xdr:cNvGrpSpPr>
      </xdr:nvGrpSpPr>
      <xdr:grpSpPr bwMode="auto">
        <a:xfrm>
          <a:off x="47625" y="914400"/>
          <a:ext cx="2337435" cy="322898"/>
          <a:chOff x="1705" y="5275"/>
          <a:chExt cx="11862" cy="1645"/>
        </a:xfrm>
      </xdr:grpSpPr>
      <xdr:sp macro="" textlink="">
        <xdr:nvSpPr>
          <xdr:cNvPr id="3" name="Rectangle 30">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4" name="Rectangle 29">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5" name="Rectangle 28">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6" name="Freeform 27">
            <a:extLst>
              <a:ext uri="{FF2B5EF4-FFF2-40B4-BE49-F238E27FC236}">
                <a16:creationId xmlns:a16="http://schemas.microsoft.com/office/drawing/2014/main" id="{00000000-0008-0000-0200-000006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7" name="Freeform 26">
            <a:extLst>
              <a:ext uri="{FF2B5EF4-FFF2-40B4-BE49-F238E27FC236}">
                <a16:creationId xmlns:a16="http://schemas.microsoft.com/office/drawing/2014/main" id="{00000000-0008-0000-0200-000007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8" name="Freeform 25">
            <a:extLst>
              <a:ext uri="{FF2B5EF4-FFF2-40B4-BE49-F238E27FC236}">
                <a16:creationId xmlns:a16="http://schemas.microsoft.com/office/drawing/2014/main" id="{00000000-0008-0000-0200-000008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9" name="Freeform 24">
            <a:extLst>
              <a:ext uri="{FF2B5EF4-FFF2-40B4-BE49-F238E27FC236}">
                <a16:creationId xmlns:a16="http://schemas.microsoft.com/office/drawing/2014/main" id="{00000000-0008-0000-0200-000009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10" name="Freeform 23">
            <a:extLst>
              <a:ext uri="{FF2B5EF4-FFF2-40B4-BE49-F238E27FC236}">
                <a16:creationId xmlns:a16="http://schemas.microsoft.com/office/drawing/2014/main" id="{00000000-0008-0000-0200-00000A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11" name="Freeform 22">
            <a:extLst>
              <a:ext uri="{FF2B5EF4-FFF2-40B4-BE49-F238E27FC236}">
                <a16:creationId xmlns:a16="http://schemas.microsoft.com/office/drawing/2014/main" id="{00000000-0008-0000-0200-00000B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12" name="Freeform 21">
            <a:extLst>
              <a:ext uri="{FF2B5EF4-FFF2-40B4-BE49-F238E27FC236}">
                <a16:creationId xmlns:a16="http://schemas.microsoft.com/office/drawing/2014/main" id="{00000000-0008-0000-0200-00000C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13" name="Freeform 20">
            <a:extLst>
              <a:ext uri="{FF2B5EF4-FFF2-40B4-BE49-F238E27FC236}">
                <a16:creationId xmlns:a16="http://schemas.microsoft.com/office/drawing/2014/main" id="{00000000-0008-0000-0200-00000D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14" name="Freeform 19">
            <a:extLst>
              <a:ext uri="{FF2B5EF4-FFF2-40B4-BE49-F238E27FC236}">
                <a16:creationId xmlns:a16="http://schemas.microsoft.com/office/drawing/2014/main" id="{00000000-0008-0000-0200-00000E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15" name="Freeform 18">
            <a:extLst>
              <a:ext uri="{FF2B5EF4-FFF2-40B4-BE49-F238E27FC236}">
                <a16:creationId xmlns:a16="http://schemas.microsoft.com/office/drawing/2014/main" id="{00000000-0008-0000-0200-00000F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16" name="Freeform 17">
            <a:extLst>
              <a:ext uri="{FF2B5EF4-FFF2-40B4-BE49-F238E27FC236}">
                <a16:creationId xmlns:a16="http://schemas.microsoft.com/office/drawing/2014/main" id="{00000000-0008-0000-0200-000010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17" name="Freeform 16">
            <a:extLst>
              <a:ext uri="{FF2B5EF4-FFF2-40B4-BE49-F238E27FC236}">
                <a16:creationId xmlns:a16="http://schemas.microsoft.com/office/drawing/2014/main" id="{00000000-0008-0000-0200-000011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18" name="Freeform 15">
            <a:extLst>
              <a:ext uri="{FF2B5EF4-FFF2-40B4-BE49-F238E27FC236}">
                <a16:creationId xmlns:a16="http://schemas.microsoft.com/office/drawing/2014/main" id="{00000000-0008-0000-0200-000012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19" name="Freeform 14">
            <a:extLst>
              <a:ext uri="{FF2B5EF4-FFF2-40B4-BE49-F238E27FC236}">
                <a16:creationId xmlns:a16="http://schemas.microsoft.com/office/drawing/2014/main" id="{00000000-0008-0000-0200-000013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20" name="Freeform 13">
            <a:extLst>
              <a:ext uri="{FF2B5EF4-FFF2-40B4-BE49-F238E27FC236}">
                <a16:creationId xmlns:a16="http://schemas.microsoft.com/office/drawing/2014/main" id="{00000000-0008-0000-0200-000014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21" name="Freeform 12">
            <a:extLst>
              <a:ext uri="{FF2B5EF4-FFF2-40B4-BE49-F238E27FC236}">
                <a16:creationId xmlns:a16="http://schemas.microsoft.com/office/drawing/2014/main" id="{00000000-0008-0000-0200-000015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22" name="Freeform 11">
            <a:extLst>
              <a:ext uri="{FF2B5EF4-FFF2-40B4-BE49-F238E27FC236}">
                <a16:creationId xmlns:a16="http://schemas.microsoft.com/office/drawing/2014/main" id="{00000000-0008-0000-0200-000016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23" name="Freeform 10">
            <a:extLst>
              <a:ext uri="{FF2B5EF4-FFF2-40B4-BE49-F238E27FC236}">
                <a16:creationId xmlns:a16="http://schemas.microsoft.com/office/drawing/2014/main" id="{00000000-0008-0000-0200-000017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24" name="Freeform 9">
            <a:extLst>
              <a:ext uri="{FF2B5EF4-FFF2-40B4-BE49-F238E27FC236}">
                <a16:creationId xmlns:a16="http://schemas.microsoft.com/office/drawing/2014/main" id="{00000000-0008-0000-0200-000018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25" name="Freeform 8">
            <a:extLst>
              <a:ext uri="{FF2B5EF4-FFF2-40B4-BE49-F238E27FC236}">
                <a16:creationId xmlns:a16="http://schemas.microsoft.com/office/drawing/2014/main" id="{00000000-0008-0000-0200-000019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26" name="Freeform 7">
            <a:extLst>
              <a:ext uri="{FF2B5EF4-FFF2-40B4-BE49-F238E27FC236}">
                <a16:creationId xmlns:a16="http://schemas.microsoft.com/office/drawing/2014/main" id="{00000000-0008-0000-0200-00001A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0</xdr:col>
      <xdr:colOff>47625</xdr:colOff>
      <xdr:row>37</xdr:row>
      <xdr:rowOff>38100</xdr:rowOff>
    </xdr:from>
    <xdr:to>
      <xdr:col>3</xdr:col>
      <xdr:colOff>337185</xdr:colOff>
      <xdr:row>37</xdr:row>
      <xdr:rowOff>360998</xdr:rowOff>
    </xdr:to>
    <xdr:grpSp>
      <xdr:nvGrpSpPr>
        <xdr:cNvPr id="27" name="Group 6">
          <a:extLst>
            <a:ext uri="{FF2B5EF4-FFF2-40B4-BE49-F238E27FC236}">
              <a16:creationId xmlns:a16="http://schemas.microsoft.com/office/drawing/2014/main" id="{00000000-0008-0000-0200-00001B000000}"/>
            </a:ext>
          </a:extLst>
        </xdr:cNvPr>
        <xdr:cNvGrpSpPr>
          <a:grpSpLocks noChangeAspect="1"/>
        </xdr:cNvGrpSpPr>
      </xdr:nvGrpSpPr>
      <xdr:grpSpPr bwMode="auto">
        <a:xfrm>
          <a:off x="47625" y="12258675"/>
          <a:ext cx="2337435" cy="322898"/>
          <a:chOff x="1705" y="5275"/>
          <a:chExt cx="11862" cy="1645"/>
        </a:xfrm>
      </xdr:grpSpPr>
      <xdr:sp macro="" textlink="">
        <xdr:nvSpPr>
          <xdr:cNvPr id="28" name="Rectangle 30">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29" name="Rectangle 29">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30" name="Rectangle 28">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31" name="Freeform 27">
            <a:extLst>
              <a:ext uri="{FF2B5EF4-FFF2-40B4-BE49-F238E27FC236}">
                <a16:creationId xmlns:a16="http://schemas.microsoft.com/office/drawing/2014/main" id="{00000000-0008-0000-0200-00001F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32" name="Freeform 26">
            <a:extLst>
              <a:ext uri="{FF2B5EF4-FFF2-40B4-BE49-F238E27FC236}">
                <a16:creationId xmlns:a16="http://schemas.microsoft.com/office/drawing/2014/main" id="{00000000-0008-0000-0200-000020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33" name="Freeform 25">
            <a:extLst>
              <a:ext uri="{FF2B5EF4-FFF2-40B4-BE49-F238E27FC236}">
                <a16:creationId xmlns:a16="http://schemas.microsoft.com/office/drawing/2014/main" id="{00000000-0008-0000-0200-000021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34" name="Freeform 24">
            <a:extLst>
              <a:ext uri="{FF2B5EF4-FFF2-40B4-BE49-F238E27FC236}">
                <a16:creationId xmlns:a16="http://schemas.microsoft.com/office/drawing/2014/main" id="{00000000-0008-0000-0200-000022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35" name="Freeform 23">
            <a:extLst>
              <a:ext uri="{FF2B5EF4-FFF2-40B4-BE49-F238E27FC236}">
                <a16:creationId xmlns:a16="http://schemas.microsoft.com/office/drawing/2014/main" id="{00000000-0008-0000-0200-000023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36" name="Freeform 22">
            <a:extLst>
              <a:ext uri="{FF2B5EF4-FFF2-40B4-BE49-F238E27FC236}">
                <a16:creationId xmlns:a16="http://schemas.microsoft.com/office/drawing/2014/main" id="{00000000-0008-0000-0200-000024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37" name="Freeform 21">
            <a:extLst>
              <a:ext uri="{FF2B5EF4-FFF2-40B4-BE49-F238E27FC236}">
                <a16:creationId xmlns:a16="http://schemas.microsoft.com/office/drawing/2014/main" id="{00000000-0008-0000-0200-000025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38" name="Freeform 20">
            <a:extLst>
              <a:ext uri="{FF2B5EF4-FFF2-40B4-BE49-F238E27FC236}">
                <a16:creationId xmlns:a16="http://schemas.microsoft.com/office/drawing/2014/main" id="{00000000-0008-0000-0200-000026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39" name="Freeform 19">
            <a:extLst>
              <a:ext uri="{FF2B5EF4-FFF2-40B4-BE49-F238E27FC236}">
                <a16:creationId xmlns:a16="http://schemas.microsoft.com/office/drawing/2014/main" id="{00000000-0008-0000-0200-000027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40" name="Freeform 18">
            <a:extLst>
              <a:ext uri="{FF2B5EF4-FFF2-40B4-BE49-F238E27FC236}">
                <a16:creationId xmlns:a16="http://schemas.microsoft.com/office/drawing/2014/main" id="{00000000-0008-0000-0200-000028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41" name="Freeform 17">
            <a:extLst>
              <a:ext uri="{FF2B5EF4-FFF2-40B4-BE49-F238E27FC236}">
                <a16:creationId xmlns:a16="http://schemas.microsoft.com/office/drawing/2014/main" id="{00000000-0008-0000-0200-000029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42" name="Freeform 16">
            <a:extLst>
              <a:ext uri="{FF2B5EF4-FFF2-40B4-BE49-F238E27FC236}">
                <a16:creationId xmlns:a16="http://schemas.microsoft.com/office/drawing/2014/main" id="{00000000-0008-0000-0200-00002A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43" name="Freeform 15">
            <a:extLst>
              <a:ext uri="{FF2B5EF4-FFF2-40B4-BE49-F238E27FC236}">
                <a16:creationId xmlns:a16="http://schemas.microsoft.com/office/drawing/2014/main" id="{00000000-0008-0000-0200-00002B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44" name="Freeform 14">
            <a:extLst>
              <a:ext uri="{FF2B5EF4-FFF2-40B4-BE49-F238E27FC236}">
                <a16:creationId xmlns:a16="http://schemas.microsoft.com/office/drawing/2014/main" id="{00000000-0008-0000-0200-00002C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45" name="Freeform 13">
            <a:extLst>
              <a:ext uri="{FF2B5EF4-FFF2-40B4-BE49-F238E27FC236}">
                <a16:creationId xmlns:a16="http://schemas.microsoft.com/office/drawing/2014/main" id="{00000000-0008-0000-0200-00002D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46" name="Freeform 12">
            <a:extLst>
              <a:ext uri="{FF2B5EF4-FFF2-40B4-BE49-F238E27FC236}">
                <a16:creationId xmlns:a16="http://schemas.microsoft.com/office/drawing/2014/main" id="{00000000-0008-0000-0200-00002E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47" name="Freeform 11">
            <a:extLst>
              <a:ext uri="{FF2B5EF4-FFF2-40B4-BE49-F238E27FC236}">
                <a16:creationId xmlns:a16="http://schemas.microsoft.com/office/drawing/2014/main" id="{00000000-0008-0000-0200-00002F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48" name="Freeform 10">
            <a:extLst>
              <a:ext uri="{FF2B5EF4-FFF2-40B4-BE49-F238E27FC236}">
                <a16:creationId xmlns:a16="http://schemas.microsoft.com/office/drawing/2014/main" id="{00000000-0008-0000-0200-000030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49" name="Freeform 9">
            <a:extLst>
              <a:ext uri="{FF2B5EF4-FFF2-40B4-BE49-F238E27FC236}">
                <a16:creationId xmlns:a16="http://schemas.microsoft.com/office/drawing/2014/main" id="{00000000-0008-0000-0200-000031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50" name="Freeform 8">
            <a:extLst>
              <a:ext uri="{FF2B5EF4-FFF2-40B4-BE49-F238E27FC236}">
                <a16:creationId xmlns:a16="http://schemas.microsoft.com/office/drawing/2014/main" id="{00000000-0008-0000-0200-000032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51" name="Freeform 7">
            <a:extLst>
              <a:ext uri="{FF2B5EF4-FFF2-40B4-BE49-F238E27FC236}">
                <a16:creationId xmlns:a16="http://schemas.microsoft.com/office/drawing/2014/main" id="{00000000-0008-0000-0200-000033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0</xdr:col>
      <xdr:colOff>47625</xdr:colOff>
      <xdr:row>71</xdr:row>
      <xdr:rowOff>28575</xdr:rowOff>
    </xdr:from>
    <xdr:to>
      <xdr:col>3</xdr:col>
      <xdr:colOff>337185</xdr:colOff>
      <xdr:row>71</xdr:row>
      <xdr:rowOff>351473</xdr:rowOff>
    </xdr:to>
    <xdr:grpSp>
      <xdr:nvGrpSpPr>
        <xdr:cNvPr id="52" name="Group 6">
          <a:extLst>
            <a:ext uri="{FF2B5EF4-FFF2-40B4-BE49-F238E27FC236}">
              <a16:creationId xmlns:a16="http://schemas.microsoft.com/office/drawing/2014/main" id="{00000000-0008-0000-0200-000034000000}"/>
            </a:ext>
          </a:extLst>
        </xdr:cNvPr>
        <xdr:cNvGrpSpPr>
          <a:grpSpLocks noChangeAspect="1"/>
        </xdr:cNvGrpSpPr>
      </xdr:nvGrpSpPr>
      <xdr:grpSpPr bwMode="auto">
        <a:xfrm>
          <a:off x="47625" y="23593425"/>
          <a:ext cx="2337435" cy="322898"/>
          <a:chOff x="1705" y="5275"/>
          <a:chExt cx="11862" cy="1645"/>
        </a:xfrm>
      </xdr:grpSpPr>
      <xdr:sp macro="" textlink="">
        <xdr:nvSpPr>
          <xdr:cNvPr id="53" name="Rectangle 30">
            <a:extLst>
              <a:ext uri="{FF2B5EF4-FFF2-40B4-BE49-F238E27FC236}">
                <a16:creationId xmlns:a16="http://schemas.microsoft.com/office/drawing/2014/main" id="{00000000-0008-0000-0200-000035000000}"/>
              </a:ext>
            </a:extLst>
          </xdr:cNvPr>
          <xdr:cNvSpPr>
            <a:spLocks noChangeAspect="1" noChangeArrowheads="1"/>
          </xdr:cNvSpPr>
        </xdr:nvSpPr>
        <xdr:spPr bwMode="auto">
          <a:xfrm>
            <a:off x="4050" y="5609"/>
            <a:ext cx="946" cy="149"/>
          </a:xfrm>
          <a:prstGeom prst="rect">
            <a:avLst/>
          </a:prstGeom>
          <a:solidFill>
            <a:srgbClr val="0D30A3"/>
          </a:solidFill>
          <a:ln w="0">
            <a:solidFill>
              <a:srgbClr val="0D30A3"/>
            </a:solidFill>
            <a:miter lim="800000"/>
            <a:headEnd/>
            <a:tailEnd/>
          </a:ln>
        </xdr:spPr>
      </xdr:sp>
      <xdr:sp macro="" textlink="">
        <xdr:nvSpPr>
          <xdr:cNvPr id="54" name="Rectangle 29">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4100" y="6021"/>
            <a:ext cx="851" cy="149"/>
          </a:xfrm>
          <a:prstGeom prst="rect">
            <a:avLst/>
          </a:prstGeom>
          <a:solidFill>
            <a:srgbClr val="0D30A3"/>
          </a:solidFill>
          <a:ln w="0">
            <a:solidFill>
              <a:srgbClr val="0D30A3"/>
            </a:solidFill>
            <a:miter lim="800000"/>
            <a:headEnd/>
            <a:tailEnd/>
          </a:ln>
        </xdr:spPr>
      </xdr:sp>
      <xdr:sp macro="" textlink="">
        <xdr:nvSpPr>
          <xdr:cNvPr id="55" name="Rectangle 28">
            <a:extLst>
              <a:ext uri="{FF2B5EF4-FFF2-40B4-BE49-F238E27FC236}">
                <a16:creationId xmlns:a16="http://schemas.microsoft.com/office/drawing/2014/main" id="{00000000-0008-0000-0200-000037000000}"/>
              </a:ext>
            </a:extLst>
          </xdr:cNvPr>
          <xdr:cNvSpPr>
            <a:spLocks noChangeAspect="1" noChangeArrowheads="1"/>
          </xdr:cNvSpPr>
        </xdr:nvSpPr>
        <xdr:spPr bwMode="auto">
          <a:xfrm>
            <a:off x="4000" y="6486"/>
            <a:ext cx="1046" cy="153"/>
          </a:xfrm>
          <a:prstGeom prst="rect">
            <a:avLst/>
          </a:prstGeom>
          <a:solidFill>
            <a:srgbClr val="0D30A3"/>
          </a:solidFill>
          <a:ln w="0">
            <a:solidFill>
              <a:srgbClr val="0D30A3"/>
            </a:solidFill>
            <a:miter lim="800000"/>
            <a:headEnd/>
            <a:tailEnd/>
          </a:ln>
        </xdr:spPr>
      </xdr:sp>
      <xdr:sp macro="" textlink="">
        <xdr:nvSpPr>
          <xdr:cNvPr id="56" name="Freeform 27">
            <a:extLst>
              <a:ext uri="{FF2B5EF4-FFF2-40B4-BE49-F238E27FC236}">
                <a16:creationId xmlns:a16="http://schemas.microsoft.com/office/drawing/2014/main" id="{00000000-0008-0000-0200-000038000000}"/>
              </a:ext>
            </a:extLst>
          </xdr:cNvPr>
          <xdr:cNvSpPr>
            <a:spLocks noChangeAspect="1" noEditPoints="1"/>
          </xdr:cNvSpPr>
        </xdr:nvSpPr>
        <xdr:spPr bwMode="auto">
          <a:xfrm>
            <a:off x="5743" y="5582"/>
            <a:ext cx="544" cy="1066"/>
          </a:xfrm>
          <a:custGeom>
            <a:avLst/>
            <a:gdLst>
              <a:gd name="T0" fmla="*/ 471 w 544"/>
              <a:gd name="T1" fmla="*/ 0 h 1066"/>
              <a:gd name="T2" fmla="*/ 0 w 544"/>
              <a:gd name="T3" fmla="*/ 0 h 1066"/>
              <a:gd name="T4" fmla="*/ 0 w 544"/>
              <a:gd name="T5" fmla="*/ 1066 h 1066"/>
              <a:gd name="T6" fmla="*/ 367 w 544"/>
              <a:gd name="T7" fmla="*/ 1066 h 1066"/>
              <a:gd name="T8" fmla="*/ 426 w 544"/>
              <a:gd name="T9" fmla="*/ 1057 h 1066"/>
              <a:gd name="T10" fmla="*/ 476 w 544"/>
              <a:gd name="T11" fmla="*/ 1030 h 1066"/>
              <a:gd name="T12" fmla="*/ 512 w 544"/>
              <a:gd name="T13" fmla="*/ 990 h 1066"/>
              <a:gd name="T14" fmla="*/ 539 w 544"/>
              <a:gd name="T15" fmla="*/ 935 h 1066"/>
              <a:gd name="T16" fmla="*/ 544 w 544"/>
              <a:gd name="T17" fmla="*/ 868 h 1066"/>
              <a:gd name="T18" fmla="*/ 544 w 544"/>
              <a:gd name="T19" fmla="*/ 0 h 1066"/>
              <a:gd name="T20" fmla="*/ 471 w 544"/>
              <a:gd name="T21" fmla="*/ 0 h 1066"/>
              <a:gd name="T22" fmla="*/ 403 w 544"/>
              <a:gd name="T23" fmla="*/ 140 h 1066"/>
              <a:gd name="T24" fmla="*/ 403 w 544"/>
              <a:gd name="T25" fmla="*/ 181 h 1066"/>
              <a:gd name="T26" fmla="*/ 403 w 544"/>
              <a:gd name="T27" fmla="*/ 244 h 1066"/>
              <a:gd name="T28" fmla="*/ 403 w 544"/>
              <a:gd name="T29" fmla="*/ 321 h 1066"/>
              <a:gd name="T30" fmla="*/ 403 w 544"/>
              <a:gd name="T31" fmla="*/ 411 h 1066"/>
              <a:gd name="T32" fmla="*/ 403 w 544"/>
              <a:gd name="T33" fmla="*/ 502 h 1066"/>
              <a:gd name="T34" fmla="*/ 403 w 544"/>
              <a:gd name="T35" fmla="*/ 592 h 1066"/>
              <a:gd name="T36" fmla="*/ 403 w 544"/>
              <a:gd name="T37" fmla="*/ 678 h 1066"/>
              <a:gd name="T38" fmla="*/ 403 w 544"/>
              <a:gd name="T39" fmla="*/ 755 h 1066"/>
              <a:gd name="T40" fmla="*/ 403 w 544"/>
              <a:gd name="T41" fmla="*/ 813 h 1066"/>
              <a:gd name="T42" fmla="*/ 403 w 544"/>
              <a:gd name="T43" fmla="*/ 854 h 1066"/>
              <a:gd name="T44" fmla="*/ 403 w 544"/>
              <a:gd name="T45" fmla="*/ 868 h 1066"/>
              <a:gd name="T46" fmla="*/ 399 w 544"/>
              <a:gd name="T47" fmla="*/ 886 h 1066"/>
              <a:gd name="T48" fmla="*/ 394 w 544"/>
              <a:gd name="T49" fmla="*/ 899 h 1066"/>
              <a:gd name="T50" fmla="*/ 390 w 544"/>
              <a:gd name="T51" fmla="*/ 908 h 1066"/>
              <a:gd name="T52" fmla="*/ 381 w 544"/>
              <a:gd name="T53" fmla="*/ 913 h 1066"/>
              <a:gd name="T54" fmla="*/ 372 w 544"/>
              <a:gd name="T55" fmla="*/ 917 h 1066"/>
              <a:gd name="T56" fmla="*/ 363 w 544"/>
              <a:gd name="T57" fmla="*/ 922 h 1066"/>
              <a:gd name="T58" fmla="*/ 354 w 544"/>
              <a:gd name="T59" fmla="*/ 922 h 1066"/>
              <a:gd name="T60" fmla="*/ 345 w 544"/>
              <a:gd name="T61" fmla="*/ 922 h 1066"/>
              <a:gd name="T62" fmla="*/ 331 w 544"/>
              <a:gd name="T63" fmla="*/ 922 h 1066"/>
              <a:gd name="T64" fmla="*/ 295 w 544"/>
              <a:gd name="T65" fmla="*/ 922 h 1066"/>
              <a:gd name="T66" fmla="*/ 249 w 544"/>
              <a:gd name="T67" fmla="*/ 922 h 1066"/>
              <a:gd name="T68" fmla="*/ 195 w 544"/>
              <a:gd name="T69" fmla="*/ 922 h 1066"/>
              <a:gd name="T70" fmla="*/ 141 w 544"/>
              <a:gd name="T71" fmla="*/ 922 h 1066"/>
              <a:gd name="T72" fmla="*/ 141 w 544"/>
              <a:gd name="T73" fmla="*/ 868 h 1066"/>
              <a:gd name="T74" fmla="*/ 141 w 544"/>
              <a:gd name="T75" fmla="*/ 791 h 1066"/>
              <a:gd name="T76" fmla="*/ 141 w 544"/>
              <a:gd name="T77" fmla="*/ 696 h 1066"/>
              <a:gd name="T78" fmla="*/ 141 w 544"/>
              <a:gd name="T79" fmla="*/ 588 h 1066"/>
              <a:gd name="T80" fmla="*/ 141 w 544"/>
              <a:gd name="T81" fmla="*/ 475 h 1066"/>
              <a:gd name="T82" fmla="*/ 141 w 544"/>
              <a:gd name="T83" fmla="*/ 366 h 1066"/>
              <a:gd name="T84" fmla="*/ 141 w 544"/>
              <a:gd name="T85" fmla="*/ 271 h 1066"/>
              <a:gd name="T86" fmla="*/ 141 w 544"/>
              <a:gd name="T87" fmla="*/ 190 h 1066"/>
              <a:gd name="T88" fmla="*/ 141 w 544"/>
              <a:gd name="T89" fmla="*/ 140 h 1066"/>
              <a:gd name="T90" fmla="*/ 268 w 544"/>
              <a:gd name="T91" fmla="*/ 140 h 1066"/>
              <a:gd name="T92" fmla="*/ 403 w 544"/>
              <a:gd name="T93" fmla="*/ 140 h 10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4" h="1066">
                <a:moveTo>
                  <a:pt x="471" y="0"/>
                </a:moveTo>
                <a:lnTo>
                  <a:pt x="0" y="0"/>
                </a:lnTo>
                <a:lnTo>
                  <a:pt x="0" y="1066"/>
                </a:lnTo>
                <a:lnTo>
                  <a:pt x="367" y="1066"/>
                </a:lnTo>
                <a:lnTo>
                  <a:pt x="426" y="1057"/>
                </a:lnTo>
                <a:lnTo>
                  <a:pt x="476" y="1030"/>
                </a:lnTo>
                <a:lnTo>
                  <a:pt x="512" y="990"/>
                </a:lnTo>
                <a:lnTo>
                  <a:pt x="539" y="935"/>
                </a:lnTo>
                <a:lnTo>
                  <a:pt x="544" y="868"/>
                </a:lnTo>
                <a:lnTo>
                  <a:pt x="544" y="0"/>
                </a:lnTo>
                <a:lnTo>
                  <a:pt x="471" y="0"/>
                </a:lnTo>
                <a:close/>
                <a:moveTo>
                  <a:pt x="403" y="140"/>
                </a:moveTo>
                <a:lnTo>
                  <a:pt x="403" y="181"/>
                </a:lnTo>
                <a:lnTo>
                  <a:pt x="403" y="244"/>
                </a:lnTo>
                <a:lnTo>
                  <a:pt x="403" y="321"/>
                </a:lnTo>
                <a:lnTo>
                  <a:pt x="403" y="411"/>
                </a:lnTo>
                <a:lnTo>
                  <a:pt x="403" y="502"/>
                </a:lnTo>
                <a:lnTo>
                  <a:pt x="403" y="592"/>
                </a:lnTo>
                <a:lnTo>
                  <a:pt x="403" y="678"/>
                </a:lnTo>
                <a:lnTo>
                  <a:pt x="403" y="755"/>
                </a:lnTo>
                <a:lnTo>
                  <a:pt x="403" y="813"/>
                </a:lnTo>
                <a:lnTo>
                  <a:pt x="403" y="854"/>
                </a:lnTo>
                <a:lnTo>
                  <a:pt x="403" y="868"/>
                </a:lnTo>
                <a:lnTo>
                  <a:pt x="399" y="886"/>
                </a:lnTo>
                <a:lnTo>
                  <a:pt x="394" y="899"/>
                </a:lnTo>
                <a:lnTo>
                  <a:pt x="390" y="908"/>
                </a:lnTo>
                <a:lnTo>
                  <a:pt x="381" y="913"/>
                </a:lnTo>
                <a:lnTo>
                  <a:pt x="372" y="917"/>
                </a:lnTo>
                <a:lnTo>
                  <a:pt x="363" y="922"/>
                </a:lnTo>
                <a:lnTo>
                  <a:pt x="354" y="922"/>
                </a:lnTo>
                <a:lnTo>
                  <a:pt x="345" y="922"/>
                </a:lnTo>
                <a:lnTo>
                  <a:pt x="331" y="922"/>
                </a:lnTo>
                <a:lnTo>
                  <a:pt x="295" y="922"/>
                </a:lnTo>
                <a:lnTo>
                  <a:pt x="249" y="922"/>
                </a:lnTo>
                <a:lnTo>
                  <a:pt x="195" y="922"/>
                </a:lnTo>
                <a:lnTo>
                  <a:pt x="141" y="922"/>
                </a:lnTo>
                <a:lnTo>
                  <a:pt x="141" y="868"/>
                </a:lnTo>
                <a:lnTo>
                  <a:pt x="141" y="791"/>
                </a:lnTo>
                <a:lnTo>
                  <a:pt x="141" y="696"/>
                </a:lnTo>
                <a:lnTo>
                  <a:pt x="141" y="588"/>
                </a:lnTo>
                <a:lnTo>
                  <a:pt x="141" y="475"/>
                </a:lnTo>
                <a:lnTo>
                  <a:pt x="141" y="366"/>
                </a:lnTo>
                <a:lnTo>
                  <a:pt x="141" y="271"/>
                </a:lnTo>
                <a:lnTo>
                  <a:pt x="141" y="190"/>
                </a:lnTo>
                <a:lnTo>
                  <a:pt x="141" y="140"/>
                </a:lnTo>
                <a:lnTo>
                  <a:pt x="268" y="140"/>
                </a:lnTo>
                <a:lnTo>
                  <a:pt x="403" y="140"/>
                </a:lnTo>
                <a:close/>
              </a:path>
            </a:pathLst>
          </a:custGeom>
          <a:solidFill>
            <a:srgbClr val="0D30A3"/>
          </a:solidFill>
          <a:ln w="0">
            <a:solidFill>
              <a:srgbClr val="0D30A3"/>
            </a:solidFill>
            <a:round/>
            <a:headEnd/>
            <a:tailEnd/>
          </a:ln>
        </xdr:spPr>
      </xdr:sp>
      <xdr:sp macro="" textlink="">
        <xdr:nvSpPr>
          <xdr:cNvPr id="57" name="Freeform 26">
            <a:extLst>
              <a:ext uri="{FF2B5EF4-FFF2-40B4-BE49-F238E27FC236}">
                <a16:creationId xmlns:a16="http://schemas.microsoft.com/office/drawing/2014/main" id="{00000000-0008-0000-0200-000039000000}"/>
              </a:ext>
            </a:extLst>
          </xdr:cNvPr>
          <xdr:cNvSpPr>
            <a:spLocks noChangeAspect="1"/>
          </xdr:cNvSpPr>
        </xdr:nvSpPr>
        <xdr:spPr bwMode="auto">
          <a:xfrm>
            <a:off x="5200" y="5537"/>
            <a:ext cx="498" cy="1139"/>
          </a:xfrm>
          <a:custGeom>
            <a:avLst/>
            <a:gdLst>
              <a:gd name="T0" fmla="*/ 498 w 498"/>
              <a:gd name="T1" fmla="*/ 456 h 1139"/>
              <a:gd name="T2" fmla="*/ 498 w 498"/>
              <a:gd name="T3" fmla="*/ 321 h 1139"/>
              <a:gd name="T4" fmla="*/ 349 w 498"/>
              <a:gd name="T5" fmla="*/ 321 h 1139"/>
              <a:gd name="T6" fmla="*/ 349 w 498"/>
              <a:gd name="T7" fmla="*/ 190 h 1139"/>
              <a:gd name="T8" fmla="*/ 408 w 498"/>
              <a:gd name="T9" fmla="*/ 176 h 1139"/>
              <a:gd name="T10" fmla="*/ 480 w 498"/>
              <a:gd name="T11" fmla="*/ 154 h 1139"/>
              <a:gd name="T12" fmla="*/ 480 w 498"/>
              <a:gd name="T13" fmla="*/ 0 h 1139"/>
              <a:gd name="T14" fmla="*/ 412 w 498"/>
              <a:gd name="T15" fmla="*/ 27 h 1139"/>
              <a:gd name="T16" fmla="*/ 353 w 498"/>
              <a:gd name="T17" fmla="*/ 41 h 1139"/>
              <a:gd name="T18" fmla="*/ 308 w 498"/>
              <a:gd name="T19" fmla="*/ 50 h 1139"/>
              <a:gd name="T20" fmla="*/ 276 w 498"/>
              <a:gd name="T21" fmla="*/ 59 h 1139"/>
              <a:gd name="T22" fmla="*/ 218 w 498"/>
              <a:gd name="T23" fmla="*/ 68 h 1139"/>
              <a:gd name="T24" fmla="*/ 145 w 498"/>
              <a:gd name="T25" fmla="*/ 77 h 1139"/>
              <a:gd name="T26" fmla="*/ 77 w 498"/>
              <a:gd name="T27" fmla="*/ 86 h 1139"/>
              <a:gd name="T28" fmla="*/ 18 w 498"/>
              <a:gd name="T29" fmla="*/ 90 h 1139"/>
              <a:gd name="T30" fmla="*/ 18 w 498"/>
              <a:gd name="T31" fmla="*/ 90 h 1139"/>
              <a:gd name="T32" fmla="*/ 18 w 498"/>
              <a:gd name="T33" fmla="*/ 240 h 1139"/>
              <a:gd name="T34" fmla="*/ 32 w 498"/>
              <a:gd name="T35" fmla="*/ 235 h 1139"/>
              <a:gd name="T36" fmla="*/ 86 w 498"/>
              <a:gd name="T37" fmla="*/ 230 h 1139"/>
              <a:gd name="T38" fmla="*/ 145 w 498"/>
              <a:gd name="T39" fmla="*/ 226 h 1139"/>
              <a:gd name="T40" fmla="*/ 208 w 498"/>
              <a:gd name="T41" fmla="*/ 217 h 1139"/>
              <a:gd name="T42" fmla="*/ 208 w 498"/>
              <a:gd name="T43" fmla="*/ 321 h 1139"/>
              <a:gd name="T44" fmla="*/ 0 w 498"/>
              <a:gd name="T45" fmla="*/ 321 h 1139"/>
              <a:gd name="T46" fmla="*/ 0 w 498"/>
              <a:gd name="T47" fmla="*/ 456 h 1139"/>
              <a:gd name="T48" fmla="*/ 172 w 498"/>
              <a:gd name="T49" fmla="*/ 456 h 1139"/>
              <a:gd name="T50" fmla="*/ 145 w 498"/>
              <a:gd name="T51" fmla="*/ 533 h 1139"/>
              <a:gd name="T52" fmla="*/ 113 w 498"/>
              <a:gd name="T53" fmla="*/ 601 h 1139"/>
              <a:gd name="T54" fmla="*/ 77 w 498"/>
              <a:gd name="T55" fmla="*/ 655 h 1139"/>
              <a:gd name="T56" fmla="*/ 41 w 498"/>
              <a:gd name="T57" fmla="*/ 709 h 1139"/>
              <a:gd name="T58" fmla="*/ 0 w 498"/>
              <a:gd name="T59" fmla="*/ 764 h 1139"/>
              <a:gd name="T60" fmla="*/ 0 w 498"/>
              <a:gd name="T61" fmla="*/ 1021 h 1139"/>
              <a:gd name="T62" fmla="*/ 45 w 498"/>
              <a:gd name="T63" fmla="*/ 980 h 1139"/>
              <a:gd name="T64" fmla="*/ 86 w 498"/>
              <a:gd name="T65" fmla="*/ 926 h 1139"/>
              <a:gd name="T66" fmla="*/ 131 w 498"/>
              <a:gd name="T67" fmla="*/ 863 h 1139"/>
              <a:gd name="T68" fmla="*/ 172 w 498"/>
              <a:gd name="T69" fmla="*/ 800 h 1139"/>
              <a:gd name="T70" fmla="*/ 208 w 498"/>
              <a:gd name="T71" fmla="*/ 741 h 1139"/>
              <a:gd name="T72" fmla="*/ 208 w 498"/>
              <a:gd name="T73" fmla="*/ 1139 h 1139"/>
              <a:gd name="T74" fmla="*/ 349 w 498"/>
              <a:gd name="T75" fmla="*/ 1139 h 1139"/>
              <a:gd name="T76" fmla="*/ 349 w 498"/>
              <a:gd name="T77" fmla="*/ 687 h 1139"/>
              <a:gd name="T78" fmla="*/ 426 w 498"/>
              <a:gd name="T79" fmla="*/ 768 h 1139"/>
              <a:gd name="T80" fmla="*/ 498 w 498"/>
              <a:gd name="T81" fmla="*/ 849 h 1139"/>
              <a:gd name="T82" fmla="*/ 498 w 498"/>
              <a:gd name="T83" fmla="*/ 624 h 1139"/>
              <a:gd name="T84" fmla="*/ 444 w 498"/>
              <a:gd name="T85" fmla="*/ 569 h 1139"/>
              <a:gd name="T86" fmla="*/ 394 w 498"/>
              <a:gd name="T87" fmla="*/ 520 h 1139"/>
              <a:gd name="T88" fmla="*/ 349 w 498"/>
              <a:gd name="T89" fmla="*/ 479 h 1139"/>
              <a:gd name="T90" fmla="*/ 349 w 498"/>
              <a:gd name="T91" fmla="*/ 456 h 1139"/>
              <a:gd name="T92" fmla="*/ 498 w 498"/>
              <a:gd name="T93" fmla="*/ 456 h 1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98" h="1139">
                <a:moveTo>
                  <a:pt x="498" y="456"/>
                </a:moveTo>
                <a:lnTo>
                  <a:pt x="498" y="321"/>
                </a:lnTo>
                <a:lnTo>
                  <a:pt x="349" y="321"/>
                </a:lnTo>
                <a:lnTo>
                  <a:pt x="349" y="190"/>
                </a:lnTo>
                <a:lnTo>
                  <a:pt x="408" y="176"/>
                </a:lnTo>
                <a:lnTo>
                  <a:pt x="480" y="154"/>
                </a:lnTo>
                <a:lnTo>
                  <a:pt x="480" y="0"/>
                </a:lnTo>
                <a:lnTo>
                  <a:pt x="412" y="27"/>
                </a:lnTo>
                <a:lnTo>
                  <a:pt x="353" y="41"/>
                </a:lnTo>
                <a:lnTo>
                  <a:pt x="308" y="50"/>
                </a:lnTo>
                <a:lnTo>
                  <a:pt x="276" y="59"/>
                </a:lnTo>
                <a:lnTo>
                  <a:pt x="218" y="68"/>
                </a:lnTo>
                <a:lnTo>
                  <a:pt x="145" y="77"/>
                </a:lnTo>
                <a:lnTo>
                  <a:pt x="77" y="86"/>
                </a:lnTo>
                <a:lnTo>
                  <a:pt x="18" y="90"/>
                </a:lnTo>
                <a:lnTo>
                  <a:pt x="18" y="240"/>
                </a:lnTo>
                <a:lnTo>
                  <a:pt x="32" y="235"/>
                </a:lnTo>
                <a:lnTo>
                  <a:pt x="86" y="230"/>
                </a:lnTo>
                <a:lnTo>
                  <a:pt x="145" y="226"/>
                </a:lnTo>
                <a:lnTo>
                  <a:pt x="208" y="217"/>
                </a:lnTo>
                <a:lnTo>
                  <a:pt x="208" y="321"/>
                </a:lnTo>
                <a:lnTo>
                  <a:pt x="0" y="321"/>
                </a:lnTo>
                <a:lnTo>
                  <a:pt x="0" y="456"/>
                </a:lnTo>
                <a:lnTo>
                  <a:pt x="172" y="456"/>
                </a:lnTo>
                <a:lnTo>
                  <a:pt x="145" y="533"/>
                </a:lnTo>
                <a:lnTo>
                  <a:pt x="113" y="601"/>
                </a:lnTo>
                <a:lnTo>
                  <a:pt x="77" y="655"/>
                </a:lnTo>
                <a:lnTo>
                  <a:pt x="41" y="709"/>
                </a:lnTo>
                <a:lnTo>
                  <a:pt x="0" y="764"/>
                </a:lnTo>
                <a:lnTo>
                  <a:pt x="0" y="1021"/>
                </a:lnTo>
                <a:lnTo>
                  <a:pt x="45" y="980"/>
                </a:lnTo>
                <a:lnTo>
                  <a:pt x="86" y="926"/>
                </a:lnTo>
                <a:lnTo>
                  <a:pt x="131" y="863"/>
                </a:lnTo>
                <a:lnTo>
                  <a:pt x="172" y="800"/>
                </a:lnTo>
                <a:lnTo>
                  <a:pt x="208" y="741"/>
                </a:lnTo>
                <a:lnTo>
                  <a:pt x="208" y="1139"/>
                </a:lnTo>
                <a:lnTo>
                  <a:pt x="349" y="1139"/>
                </a:lnTo>
                <a:lnTo>
                  <a:pt x="349" y="687"/>
                </a:lnTo>
                <a:lnTo>
                  <a:pt x="426" y="768"/>
                </a:lnTo>
                <a:lnTo>
                  <a:pt x="498" y="849"/>
                </a:lnTo>
                <a:lnTo>
                  <a:pt x="498" y="624"/>
                </a:lnTo>
                <a:lnTo>
                  <a:pt x="444" y="569"/>
                </a:lnTo>
                <a:lnTo>
                  <a:pt x="394" y="520"/>
                </a:lnTo>
                <a:lnTo>
                  <a:pt x="349" y="479"/>
                </a:lnTo>
                <a:lnTo>
                  <a:pt x="349" y="456"/>
                </a:lnTo>
                <a:lnTo>
                  <a:pt x="498" y="456"/>
                </a:lnTo>
                <a:close/>
              </a:path>
            </a:pathLst>
          </a:custGeom>
          <a:solidFill>
            <a:srgbClr val="0D30A3"/>
          </a:solidFill>
          <a:ln w="0">
            <a:solidFill>
              <a:srgbClr val="0D30A3"/>
            </a:solidFill>
            <a:round/>
            <a:headEnd/>
            <a:tailEnd/>
          </a:ln>
        </xdr:spPr>
      </xdr:sp>
      <xdr:sp macro="" textlink="">
        <xdr:nvSpPr>
          <xdr:cNvPr id="58" name="Freeform 25">
            <a:extLst>
              <a:ext uri="{FF2B5EF4-FFF2-40B4-BE49-F238E27FC236}">
                <a16:creationId xmlns:a16="http://schemas.microsoft.com/office/drawing/2014/main" id="{00000000-0008-0000-0200-00003A000000}"/>
              </a:ext>
            </a:extLst>
          </xdr:cNvPr>
          <xdr:cNvSpPr>
            <a:spLocks noChangeAspect="1" noEditPoints="1"/>
          </xdr:cNvSpPr>
        </xdr:nvSpPr>
        <xdr:spPr bwMode="auto">
          <a:xfrm>
            <a:off x="6807" y="5564"/>
            <a:ext cx="716" cy="922"/>
          </a:xfrm>
          <a:custGeom>
            <a:avLst/>
            <a:gdLst>
              <a:gd name="T0" fmla="*/ 670 w 716"/>
              <a:gd name="T1" fmla="*/ 330 h 922"/>
              <a:gd name="T2" fmla="*/ 716 w 716"/>
              <a:gd name="T3" fmla="*/ 208 h 922"/>
              <a:gd name="T4" fmla="*/ 670 w 716"/>
              <a:gd name="T5" fmla="*/ 45 h 922"/>
              <a:gd name="T6" fmla="*/ 408 w 716"/>
              <a:gd name="T7" fmla="*/ 45 h 922"/>
              <a:gd name="T8" fmla="*/ 268 w 716"/>
              <a:gd name="T9" fmla="*/ 0 h 922"/>
              <a:gd name="T10" fmla="*/ 46 w 716"/>
              <a:gd name="T11" fmla="*/ 45 h 922"/>
              <a:gd name="T12" fmla="*/ 55 w 716"/>
              <a:gd name="T13" fmla="*/ 167 h 922"/>
              <a:gd name="T14" fmla="*/ 136 w 716"/>
              <a:gd name="T15" fmla="*/ 167 h 922"/>
              <a:gd name="T16" fmla="*/ 268 w 716"/>
              <a:gd name="T17" fmla="*/ 167 h 922"/>
              <a:gd name="T18" fmla="*/ 0 w 716"/>
              <a:gd name="T19" fmla="*/ 208 h 922"/>
              <a:gd name="T20" fmla="*/ 268 w 716"/>
              <a:gd name="T21" fmla="*/ 330 h 922"/>
              <a:gd name="T22" fmla="*/ 204 w 716"/>
              <a:gd name="T23" fmla="*/ 371 h 922"/>
              <a:gd name="T24" fmla="*/ 96 w 716"/>
              <a:gd name="T25" fmla="*/ 371 h 922"/>
              <a:gd name="T26" fmla="*/ 55 w 716"/>
              <a:gd name="T27" fmla="*/ 371 h 922"/>
              <a:gd name="T28" fmla="*/ 268 w 716"/>
              <a:gd name="T29" fmla="*/ 493 h 922"/>
              <a:gd name="T30" fmla="*/ 46 w 716"/>
              <a:gd name="T31" fmla="*/ 538 h 922"/>
              <a:gd name="T32" fmla="*/ 268 w 716"/>
              <a:gd name="T33" fmla="*/ 660 h 922"/>
              <a:gd name="T34" fmla="*/ 19 w 716"/>
              <a:gd name="T35" fmla="*/ 705 h 922"/>
              <a:gd name="T36" fmla="*/ 268 w 716"/>
              <a:gd name="T37" fmla="*/ 831 h 922"/>
              <a:gd name="T38" fmla="*/ 408 w 716"/>
              <a:gd name="T39" fmla="*/ 922 h 922"/>
              <a:gd name="T40" fmla="*/ 689 w 716"/>
              <a:gd name="T41" fmla="*/ 831 h 922"/>
              <a:gd name="T42" fmla="*/ 408 w 716"/>
              <a:gd name="T43" fmla="*/ 705 h 922"/>
              <a:gd name="T44" fmla="*/ 666 w 716"/>
              <a:gd name="T45" fmla="*/ 660 h 922"/>
              <a:gd name="T46" fmla="*/ 408 w 716"/>
              <a:gd name="T47" fmla="*/ 538 h 922"/>
              <a:gd name="T48" fmla="*/ 670 w 716"/>
              <a:gd name="T49" fmla="*/ 493 h 922"/>
              <a:gd name="T50" fmla="*/ 467 w 716"/>
              <a:gd name="T51" fmla="*/ 167 h 922"/>
              <a:gd name="T52" fmla="*/ 548 w 716"/>
              <a:gd name="T53" fmla="*/ 167 h 922"/>
              <a:gd name="T54" fmla="*/ 548 w 716"/>
              <a:gd name="T55" fmla="*/ 208 h 922"/>
              <a:gd name="T56" fmla="*/ 408 w 716"/>
              <a:gd name="T57" fmla="*/ 167 h 922"/>
              <a:gd name="T58" fmla="*/ 548 w 716"/>
              <a:gd name="T59" fmla="*/ 330 h 922"/>
              <a:gd name="T60" fmla="*/ 548 w 716"/>
              <a:gd name="T61" fmla="*/ 371 h 922"/>
              <a:gd name="T62" fmla="*/ 467 w 716"/>
              <a:gd name="T63" fmla="*/ 371 h 922"/>
              <a:gd name="T64" fmla="*/ 408 w 716"/>
              <a:gd name="T65" fmla="*/ 330 h 9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16" h="922">
                <a:moveTo>
                  <a:pt x="670" y="493"/>
                </a:moveTo>
                <a:lnTo>
                  <a:pt x="670" y="330"/>
                </a:lnTo>
                <a:lnTo>
                  <a:pt x="716" y="330"/>
                </a:lnTo>
                <a:lnTo>
                  <a:pt x="716" y="208"/>
                </a:lnTo>
                <a:lnTo>
                  <a:pt x="670" y="208"/>
                </a:lnTo>
                <a:lnTo>
                  <a:pt x="670" y="45"/>
                </a:lnTo>
                <a:lnTo>
                  <a:pt x="612" y="45"/>
                </a:lnTo>
                <a:lnTo>
                  <a:pt x="408" y="45"/>
                </a:lnTo>
                <a:lnTo>
                  <a:pt x="408" y="0"/>
                </a:lnTo>
                <a:lnTo>
                  <a:pt x="268" y="0"/>
                </a:lnTo>
                <a:lnTo>
                  <a:pt x="268" y="45"/>
                </a:lnTo>
                <a:lnTo>
                  <a:pt x="46" y="45"/>
                </a:lnTo>
                <a:lnTo>
                  <a:pt x="46" y="167"/>
                </a:lnTo>
                <a:lnTo>
                  <a:pt x="55" y="167"/>
                </a:lnTo>
                <a:lnTo>
                  <a:pt x="91" y="167"/>
                </a:lnTo>
                <a:lnTo>
                  <a:pt x="136" y="167"/>
                </a:lnTo>
                <a:lnTo>
                  <a:pt x="200" y="167"/>
                </a:lnTo>
                <a:lnTo>
                  <a:pt x="268" y="167"/>
                </a:lnTo>
                <a:lnTo>
                  <a:pt x="268" y="208"/>
                </a:lnTo>
                <a:lnTo>
                  <a:pt x="0" y="208"/>
                </a:lnTo>
                <a:lnTo>
                  <a:pt x="0" y="330"/>
                </a:lnTo>
                <a:lnTo>
                  <a:pt x="268" y="330"/>
                </a:lnTo>
                <a:lnTo>
                  <a:pt x="268" y="371"/>
                </a:lnTo>
                <a:lnTo>
                  <a:pt x="204" y="371"/>
                </a:lnTo>
                <a:lnTo>
                  <a:pt x="145" y="371"/>
                </a:lnTo>
                <a:lnTo>
                  <a:pt x="96" y="371"/>
                </a:lnTo>
                <a:lnTo>
                  <a:pt x="64" y="371"/>
                </a:lnTo>
                <a:lnTo>
                  <a:pt x="55" y="371"/>
                </a:lnTo>
                <a:lnTo>
                  <a:pt x="55" y="493"/>
                </a:lnTo>
                <a:lnTo>
                  <a:pt x="268" y="493"/>
                </a:lnTo>
                <a:lnTo>
                  <a:pt x="268" y="538"/>
                </a:lnTo>
                <a:lnTo>
                  <a:pt x="46" y="538"/>
                </a:lnTo>
                <a:lnTo>
                  <a:pt x="46" y="660"/>
                </a:lnTo>
                <a:lnTo>
                  <a:pt x="268" y="660"/>
                </a:lnTo>
                <a:lnTo>
                  <a:pt x="268" y="705"/>
                </a:lnTo>
                <a:lnTo>
                  <a:pt x="19" y="705"/>
                </a:lnTo>
                <a:lnTo>
                  <a:pt x="19" y="831"/>
                </a:lnTo>
                <a:lnTo>
                  <a:pt x="268" y="831"/>
                </a:lnTo>
                <a:lnTo>
                  <a:pt x="268" y="922"/>
                </a:lnTo>
                <a:lnTo>
                  <a:pt x="408" y="922"/>
                </a:lnTo>
                <a:lnTo>
                  <a:pt x="408" y="831"/>
                </a:lnTo>
                <a:lnTo>
                  <a:pt x="689" y="831"/>
                </a:lnTo>
                <a:lnTo>
                  <a:pt x="689" y="705"/>
                </a:lnTo>
                <a:lnTo>
                  <a:pt x="408" y="705"/>
                </a:lnTo>
                <a:lnTo>
                  <a:pt x="408" y="660"/>
                </a:lnTo>
                <a:lnTo>
                  <a:pt x="666" y="660"/>
                </a:lnTo>
                <a:lnTo>
                  <a:pt x="666" y="538"/>
                </a:lnTo>
                <a:lnTo>
                  <a:pt x="408" y="538"/>
                </a:lnTo>
                <a:lnTo>
                  <a:pt x="408" y="493"/>
                </a:lnTo>
                <a:lnTo>
                  <a:pt x="670" y="493"/>
                </a:lnTo>
                <a:close/>
                <a:moveTo>
                  <a:pt x="408" y="167"/>
                </a:moveTo>
                <a:lnTo>
                  <a:pt x="467" y="167"/>
                </a:lnTo>
                <a:lnTo>
                  <a:pt x="512" y="167"/>
                </a:lnTo>
                <a:lnTo>
                  <a:pt x="548" y="167"/>
                </a:lnTo>
                <a:lnTo>
                  <a:pt x="548" y="185"/>
                </a:lnTo>
                <a:lnTo>
                  <a:pt x="548" y="208"/>
                </a:lnTo>
                <a:lnTo>
                  <a:pt x="408" y="208"/>
                </a:lnTo>
                <a:lnTo>
                  <a:pt x="408" y="167"/>
                </a:lnTo>
                <a:close/>
                <a:moveTo>
                  <a:pt x="408" y="330"/>
                </a:moveTo>
                <a:lnTo>
                  <a:pt x="548" y="330"/>
                </a:lnTo>
                <a:lnTo>
                  <a:pt x="548" y="353"/>
                </a:lnTo>
                <a:lnTo>
                  <a:pt x="548" y="371"/>
                </a:lnTo>
                <a:lnTo>
                  <a:pt x="512" y="371"/>
                </a:lnTo>
                <a:lnTo>
                  <a:pt x="467" y="371"/>
                </a:lnTo>
                <a:lnTo>
                  <a:pt x="408" y="371"/>
                </a:lnTo>
                <a:lnTo>
                  <a:pt x="408" y="330"/>
                </a:lnTo>
                <a:close/>
              </a:path>
            </a:pathLst>
          </a:custGeom>
          <a:solidFill>
            <a:srgbClr val="0D30A3"/>
          </a:solidFill>
          <a:ln w="0">
            <a:solidFill>
              <a:srgbClr val="0D30A3"/>
            </a:solidFill>
            <a:round/>
            <a:headEnd/>
            <a:tailEnd/>
          </a:ln>
        </xdr:spPr>
      </xdr:sp>
      <xdr:sp macro="" textlink="">
        <xdr:nvSpPr>
          <xdr:cNvPr id="59" name="Freeform 24">
            <a:extLst>
              <a:ext uri="{FF2B5EF4-FFF2-40B4-BE49-F238E27FC236}">
                <a16:creationId xmlns:a16="http://schemas.microsoft.com/office/drawing/2014/main" id="{00000000-0008-0000-0200-00003B000000}"/>
              </a:ext>
            </a:extLst>
          </xdr:cNvPr>
          <xdr:cNvSpPr>
            <a:spLocks noChangeAspect="1"/>
          </xdr:cNvSpPr>
        </xdr:nvSpPr>
        <xdr:spPr bwMode="auto">
          <a:xfrm>
            <a:off x="6450" y="5591"/>
            <a:ext cx="1073" cy="1103"/>
          </a:xfrm>
          <a:custGeom>
            <a:avLst/>
            <a:gdLst>
              <a:gd name="T0" fmla="*/ 665 w 1073"/>
              <a:gd name="T1" fmla="*/ 926 h 1103"/>
              <a:gd name="T2" fmla="*/ 525 w 1073"/>
              <a:gd name="T3" fmla="*/ 917 h 1103"/>
              <a:gd name="T4" fmla="*/ 407 w 1073"/>
              <a:gd name="T5" fmla="*/ 890 h 1103"/>
              <a:gd name="T6" fmla="*/ 335 w 1073"/>
              <a:gd name="T7" fmla="*/ 836 h 1103"/>
              <a:gd name="T8" fmla="*/ 290 w 1073"/>
              <a:gd name="T9" fmla="*/ 782 h 1103"/>
              <a:gd name="T10" fmla="*/ 285 w 1073"/>
              <a:gd name="T11" fmla="*/ 773 h 1103"/>
              <a:gd name="T12" fmla="*/ 353 w 1073"/>
              <a:gd name="T13" fmla="*/ 592 h 1103"/>
              <a:gd name="T14" fmla="*/ 299 w 1073"/>
              <a:gd name="T15" fmla="*/ 317 h 1103"/>
              <a:gd name="T16" fmla="*/ 276 w 1073"/>
              <a:gd name="T17" fmla="*/ 294 h 1103"/>
              <a:gd name="T18" fmla="*/ 294 w 1073"/>
              <a:gd name="T19" fmla="*/ 258 h 1103"/>
              <a:gd name="T20" fmla="*/ 353 w 1073"/>
              <a:gd name="T21" fmla="*/ 122 h 1103"/>
              <a:gd name="T22" fmla="*/ 299 w 1073"/>
              <a:gd name="T23" fmla="*/ 0 h 1103"/>
              <a:gd name="T24" fmla="*/ 4 w 1073"/>
              <a:gd name="T25" fmla="*/ 136 h 1103"/>
              <a:gd name="T26" fmla="*/ 50 w 1073"/>
              <a:gd name="T27" fmla="*/ 136 h 1103"/>
              <a:gd name="T28" fmla="*/ 154 w 1073"/>
              <a:gd name="T29" fmla="*/ 136 h 1103"/>
              <a:gd name="T30" fmla="*/ 194 w 1073"/>
              <a:gd name="T31" fmla="*/ 158 h 1103"/>
              <a:gd name="T32" fmla="*/ 176 w 1073"/>
              <a:gd name="T33" fmla="*/ 195 h 1103"/>
              <a:gd name="T34" fmla="*/ 145 w 1073"/>
              <a:gd name="T35" fmla="*/ 253 h 1103"/>
              <a:gd name="T36" fmla="*/ 99 w 1073"/>
              <a:gd name="T37" fmla="*/ 321 h 1103"/>
              <a:gd name="T38" fmla="*/ 13 w 1073"/>
              <a:gd name="T39" fmla="*/ 448 h 1103"/>
              <a:gd name="T40" fmla="*/ 63 w 1073"/>
              <a:gd name="T41" fmla="*/ 448 h 1103"/>
              <a:gd name="T42" fmla="*/ 163 w 1073"/>
              <a:gd name="T43" fmla="*/ 448 h 1103"/>
              <a:gd name="T44" fmla="*/ 249 w 1073"/>
              <a:gd name="T45" fmla="*/ 448 h 1103"/>
              <a:gd name="T46" fmla="*/ 203 w 1073"/>
              <a:gd name="T47" fmla="*/ 628 h 1103"/>
              <a:gd name="T48" fmla="*/ 117 w 1073"/>
              <a:gd name="T49" fmla="*/ 470 h 1103"/>
              <a:gd name="T50" fmla="*/ 68 w 1073"/>
              <a:gd name="T51" fmla="*/ 660 h 1103"/>
              <a:gd name="T52" fmla="*/ 95 w 1073"/>
              <a:gd name="T53" fmla="*/ 827 h 1103"/>
              <a:gd name="T54" fmla="*/ 4 w 1073"/>
              <a:gd name="T55" fmla="*/ 917 h 1103"/>
              <a:gd name="T56" fmla="*/ 117 w 1073"/>
              <a:gd name="T57" fmla="*/ 999 h 1103"/>
              <a:gd name="T58" fmla="*/ 244 w 1073"/>
              <a:gd name="T59" fmla="*/ 931 h 1103"/>
              <a:gd name="T60" fmla="*/ 344 w 1073"/>
              <a:gd name="T61" fmla="*/ 1003 h 1103"/>
              <a:gd name="T62" fmla="*/ 507 w 1073"/>
              <a:gd name="T63" fmla="*/ 1053 h 1103"/>
              <a:gd name="T64" fmla="*/ 724 w 1073"/>
              <a:gd name="T65" fmla="*/ 1071 h 1103"/>
              <a:gd name="T66" fmla="*/ 828 w 1073"/>
              <a:gd name="T67" fmla="*/ 1071 h 1103"/>
              <a:gd name="T68" fmla="*/ 969 w 1073"/>
              <a:gd name="T69" fmla="*/ 1067 h 1103"/>
              <a:gd name="T70" fmla="*/ 1073 w 1073"/>
              <a:gd name="T71" fmla="*/ 1067 h 1103"/>
              <a:gd name="T72" fmla="*/ 1032 w 1073"/>
              <a:gd name="T73" fmla="*/ 917 h 1103"/>
              <a:gd name="T74" fmla="*/ 905 w 1073"/>
              <a:gd name="T75" fmla="*/ 922 h 1103"/>
              <a:gd name="T76" fmla="*/ 774 w 1073"/>
              <a:gd name="T77" fmla="*/ 926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73" h="1103">
                <a:moveTo>
                  <a:pt x="733" y="926"/>
                </a:moveTo>
                <a:lnTo>
                  <a:pt x="665" y="926"/>
                </a:lnTo>
                <a:lnTo>
                  <a:pt x="597" y="922"/>
                </a:lnTo>
                <a:lnTo>
                  <a:pt x="525" y="917"/>
                </a:lnTo>
                <a:lnTo>
                  <a:pt x="457" y="908"/>
                </a:lnTo>
                <a:lnTo>
                  <a:pt x="407" y="890"/>
                </a:lnTo>
                <a:lnTo>
                  <a:pt x="366" y="863"/>
                </a:lnTo>
                <a:lnTo>
                  <a:pt x="335" y="836"/>
                </a:lnTo>
                <a:lnTo>
                  <a:pt x="312" y="809"/>
                </a:lnTo>
                <a:lnTo>
                  <a:pt x="290" y="782"/>
                </a:lnTo>
                <a:lnTo>
                  <a:pt x="290" y="777"/>
                </a:lnTo>
                <a:lnTo>
                  <a:pt x="285" y="773"/>
                </a:lnTo>
                <a:lnTo>
                  <a:pt x="321" y="687"/>
                </a:lnTo>
                <a:lnTo>
                  <a:pt x="353" y="592"/>
                </a:lnTo>
                <a:lnTo>
                  <a:pt x="353" y="317"/>
                </a:lnTo>
                <a:lnTo>
                  <a:pt x="299" y="317"/>
                </a:lnTo>
                <a:lnTo>
                  <a:pt x="262" y="317"/>
                </a:lnTo>
                <a:lnTo>
                  <a:pt x="276" y="294"/>
                </a:lnTo>
                <a:lnTo>
                  <a:pt x="285" y="276"/>
                </a:lnTo>
                <a:lnTo>
                  <a:pt x="294" y="258"/>
                </a:lnTo>
                <a:lnTo>
                  <a:pt x="321" y="199"/>
                </a:lnTo>
                <a:lnTo>
                  <a:pt x="353" y="122"/>
                </a:lnTo>
                <a:lnTo>
                  <a:pt x="353" y="0"/>
                </a:lnTo>
                <a:lnTo>
                  <a:pt x="299" y="0"/>
                </a:lnTo>
                <a:lnTo>
                  <a:pt x="4" y="0"/>
                </a:lnTo>
                <a:lnTo>
                  <a:pt x="4" y="136"/>
                </a:lnTo>
                <a:lnTo>
                  <a:pt x="18" y="136"/>
                </a:lnTo>
                <a:lnTo>
                  <a:pt x="50" y="136"/>
                </a:lnTo>
                <a:lnTo>
                  <a:pt x="99" y="136"/>
                </a:lnTo>
                <a:lnTo>
                  <a:pt x="154" y="136"/>
                </a:lnTo>
                <a:lnTo>
                  <a:pt x="203" y="136"/>
                </a:lnTo>
                <a:lnTo>
                  <a:pt x="194" y="158"/>
                </a:lnTo>
                <a:lnTo>
                  <a:pt x="185" y="176"/>
                </a:lnTo>
                <a:lnTo>
                  <a:pt x="176" y="195"/>
                </a:lnTo>
                <a:lnTo>
                  <a:pt x="163" y="217"/>
                </a:lnTo>
                <a:lnTo>
                  <a:pt x="145" y="253"/>
                </a:lnTo>
                <a:lnTo>
                  <a:pt x="117" y="289"/>
                </a:lnTo>
                <a:lnTo>
                  <a:pt x="99" y="321"/>
                </a:lnTo>
                <a:lnTo>
                  <a:pt x="81" y="344"/>
                </a:lnTo>
                <a:lnTo>
                  <a:pt x="13" y="448"/>
                </a:lnTo>
                <a:lnTo>
                  <a:pt x="27" y="448"/>
                </a:lnTo>
                <a:lnTo>
                  <a:pt x="63" y="448"/>
                </a:lnTo>
                <a:lnTo>
                  <a:pt x="108" y="448"/>
                </a:lnTo>
                <a:lnTo>
                  <a:pt x="163" y="448"/>
                </a:lnTo>
                <a:lnTo>
                  <a:pt x="213" y="448"/>
                </a:lnTo>
                <a:lnTo>
                  <a:pt x="249" y="448"/>
                </a:lnTo>
                <a:lnTo>
                  <a:pt x="226" y="542"/>
                </a:lnTo>
                <a:lnTo>
                  <a:pt x="203" y="628"/>
                </a:lnTo>
                <a:lnTo>
                  <a:pt x="158" y="551"/>
                </a:lnTo>
                <a:lnTo>
                  <a:pt x="117" y="470"/>
                </a:lnTo>
                <a:lnTo>
                  <a:pt x="0" y="533"/>
                </a:lnTo>
                <a:lnTo>
                  <a:pt x="68" y="660"/>
                </a:lnTo>
                <a:lnTo>
                  <a:pt x="131" y="768"/>
                </a:lnTo>
                <a:lnTo>
                  <a:pt x="95" y="827"/>
                </a:lnTo>
                <a:lnTo>
                  <a:pt x="54" y="872"/>
                </a:lnTo>
                <a:lnTo>
                  <a:pt x="4" y="917"/>
                </a:lnTo>
                <a:lnTo>
                  <a:pt x="4" y="1103"/>
                </a:lnTo>
                <a:lnTo>
                  <a:pt x="117" y="999"/>
                </a:lnTo>
                <a:lnTo>
                  <a:pt x="208" y="890"/>
                </a:lnTo>
                <a:lnTo>
                  <a:pt x="244" y="931"/>
                </a:lnTo>
                <a:lnTo>
                  <a:pt x="290" y="967"/>
                </a:lnTo>
                <a:lnTo>
                  <a:pt x="344" y="1003"/>
                </a:lnTo>
                <a:lnTo>
                  <a:pt x="416" y="1035"/>
                </a:lnTo>
                <a:lnTo>
                  <a:pt x="507" y="1053"/>
                </a:lnTo>
                <a:lnTo>
                  <a:pt x="611" y="1067"/>
                </a:lnTo>
                <a:lnTo>
                  <a:pt x="724" y="1071"/>
                </a:lnTo>
                <a:lnTo>
                  <a:pt x="765" y="1071"/>
                </a:lnTo>
                <a:lnTo>
                  <a:pt x="828" y="1071"/>
                </a:lnTo>
                <a:lnTo>
                  <a:pt x="901" y="1071"/>
                </a:lnTo>
                <a:lnTo>
                  <a:pt x="969" y="1067"/>
                </a:lnTo>
                <a:lnTo>
                  <a:pt x="1032" y="1067"/>
                </a:lnTo>
                <a:lnTo>
                  <a:pt x="1073" y="1067"/>
                </a:lnTo>
                <a:lnTo>
                  <a:pt x="1073" y="913"/>
                </a:lnTo>
                <a:lnTo>
                  <a:pt x="1032" y="917"/>
                </a:lnTo>
                <a:lnTo>
                  <a:pt x="973" y="917"/>
                </a:lnTo>
                <a:lnTo>
                  <a:pt x="905" y="922"/>
                </a:lnTo>
                <a:lnTo>
                  <a:pt x="833" y="922"/>
                </a:lnTo>
                <a:lnTo>
                  <a:pt x="774" y="926"/>
                </a:lnTo>
                <a:lnTo>
                  <a:pt x="733" y="926"/>
                </a:lnTo>
                <a:close/>
              </a:path>
            </a:pathLst>
          </a:custGeom>
          <a:solidFill>
            <a:srgbClr val="0D30A3"/>
          </a:solidFill>
          <a:ln w="0">
            <a:solidFill>
              <a:srgbClr val="0D30A3"/>
            </a:solidFill>
            <a:round/>
            <a:headEnd/>
            <a:tailEnd/>
          </a:ln>
        </xdr:spPr>
      </xdr:sp>
      <xdr:sp macro="" textlink="">
        <xdr:nvSpPr>
          <xdr:cNvPr id="60" name="Freeform 23">
            <a:extLst>
              <a:ext uri="{FF2B5EF4-FFF2-40B4-BE49-F238E27FC236}">
                <a16:creationId xmlns:a16="http://schemas.microsoft.com/office/drawing/2014/main" id="{00000000-0008-0000-0200-00003C000000}"/>
              </a:ext>
            </a:extLst>
          </xdr:cNvPr>
          <xdr:cNvSpPr>
            <a:spLocks noChangeAspect="1" noEditPoints="1"/>
          </xdr:cNvSpPr>
        </xdr:nvSpPr>
        <xdr:spPr bwMode="auto">
          <a:xfrm>
            <a:off x="7686" y="5560"/>
            <a:ext cx="1064" cy="1107"/>
          </a:xfrm>
          <a:custGeom>
            <a:avLst/>
            <a:gdLst>
              <a:gd name="T0" fmla="*/ 1064 w 1064"/>
              <a:gd name="T1" fmla="*/ 58 h 1107"/>
              <a:gd name="T2" fmla="*/ 611 w 1064"/>
              <a:gd name="T3" fmla="*/ 0 h 1107"/>
              <a:gd name="T4" fmla="*/ 452 w 1064"/>
              <a:gd name="T5" fmla="*/ 58 h 1107"/>
              <a:gd name="T6" fmla="*/ 0 w 1064"/>
              <a:gd name="T7" fmla="*/ 203 h 1107"/>
              <a:gd name="T8" fmla="*/ 199 w 1064"/>
              <a:gd name="T9" fmla="*/ 275 h 1107"/>
              <a:gd name="T10" fmla="*/ 4 w 1064"/>
              <a:gd name="T11" fmla="*/ 1107 h 1107"/>
              <a:gd name="T12" fmla="*/ 154 w 1064"/>
              <a:gd name="T13" fmla="*/ 957 h 1107"/>
              <a:gd name="T14" fmla="*/ 154 w 1064"/>
              <a:gd name="T15" fmla="*/ 741 h 1107"/>
              <a:gd name="T16" fmla="*/ 240 w 1064"/>
              <a:gd name="T17" fmla="*/ 646 h 1107"/>
              <a:gd name="T18" fmla="*/ 366 w 1064"/>
              <a:gd name="T19" fmla="*/ 587 h 1107"/>
              <a:gd name="T20" fmla="*/ 443 w 1064"/>
              <a:gd name="T21" fmla="*/ 501 h 1107"/>
              <a:gd name="T22" fmla="*/ 475 w 1064"/>
              <a:gd name="T23" fmla="*/ 406 h 1107"/>
              <a:gd name="T24" fmla="*/ 584 w 1064"/>
              <a:gd name="T25" fmla="*/ 406 h 1107"/>
              <a:gd name="T26" fmla="*/ 584 w 1064"/>
              <a:gd name="T27" fmla="*/ 510 h 1107"/>
              <a:gd name="T28" fmla="*/ 602 w 1064"/>
              <a:gd name="T29" fmla="*/ 560 h 1107"/>
              <a:gd name="T30" fmla="*/ 661 w 1064"/>
              <a:gd name="T31" fmla="*/ 601 h 1107"/>
              <a:gd name="T32" fmla="*/ 769 w 1064"/>
              <a:gd name="T33" fmla="*/ 619 h 1107"/>
              <a:gd name="T34" fmla="*/ 905 w 1064"/>
              <a:gd name="T35" fmla="*/ 700 h 1107"/>
              <a:gd name="T36" fmla="*/ 905 w 1064"/>
              <a:gd name="T37" fmla="*/ 854 h 1107"/>
              <a:gd name="T38" fmla="*/ 905 w 1064"/>
              <a:gd name="T39" fmla="*/ 953 h 1107"/>
              <a:gd name="T40" fmla="*/ 896 w 1064"/>
              <a:gd name="T41" fmla="*/ 976 h 1107"/>
              <a:gd name="T42" fmla="*/ 742 w 1064"/>
              <a:gd name="T43" fmla="*/ 976 h 1107"/>
              <a:gd name="T44" fmla="*/ 887 w 1064"/>
              <a:gd name="T45" fmla="*/ 1107 h 1107"/>
              <a:gd name="T46" fmla="*/ 996 w 1064"/>
              <a:gd name="T47" fmla="*/ 1075 h 1107"/>
              <a:gd name="T48" fmla="*/ 1046 w 1064"/>
              <a:gd name="T49" fmla="*/ 998 h 1107"/>
              <a:gd name="T50" fmla="*/ 1055 w 1064"/>
              <a:gd name="T51" fmla="*/ 275 h 1107"/>
              <a:gd name="T52" fmla="*/ 874 w 1064"/>
              <a:gd name="T53" fmla="*/ 275 h 1107"/>
              <a:gd name="T54" fmla="*/ 1064 w 1064"/>
              <a:gd name="T55" fmla="*/ 203 h 1107"/>
              <a:gd name="T56" fmla="*/ 154 w 1064"/>
              <a:gd name="T57" fmla="*/ 483 h 1107"/>
              <a:gd name="T58" fmla="*/ 154 w 1064"/>
              <a:gd name="T59" fmla="*/ 406 h 1107"/>
              <a:gd name="T60" fmla="*/ 258 w 1064"/>
              <a:gd name="T61" fmla="*/ 406 h 1107"/>
              <a:gd name="T62" fmla="*/ 321 w 1064"/>
              <a:gd name="T63" fmla="*/ 438 h 1107"/>
              <a:gd name="T64" fmla="*/ 267 w 1064"/>
              <a:gd name="T65" fmla="*/ 492 h 1107"/>
              <a:gd name="T66" fmla="*/ 154 w 1064"/>
              <a:gd name="T67" fmla="*/ 528 h 1107"/>
              <a:gd name="T68" fmla="*/ 751 w 1064"/>
              <a:gd name="T69" fmla="*/ 488 h 1107"/>
              <a:gd name="T70" fmla="*/ 729 w 1064"/>
              <a:gd name="T71" fmla="*/ 483 h 1107"/>
              <a:gd name="T72" fmla="*/ 720 w 1064"/>
              <a:gd name="T73" fmla="*/ 474 h 1107"/>
              <a:gd name="T74" fmla="*/ 720 w 1064"/>
              <a:gd name="T75" fmla="*/ 461 h 1107"/>
              <a:gd name="T76" fmla="*/ 720 w 1064"/>
              <a:gd name="T77" fmla="*/ 429 h 1107"/>
              <a:gd name="T78" fmla="*/ 797 w 1064"/>
              <a:gd name="T79" fmla="*/ 406 h 1107"/>
              <a:gd name="T80" fmla="*/ 905 w 1064"/>
              <a:gd name="T81" fmla="*/ 406 h 1107"/>
              <a:gd name="T82" fmla="*/ 905 w 1064"/>
              <a:gd name="T83" fmla="*/ 488 h 1107"/>
              <a:gd name="T84" fmla="*/ 357 w 1064"/>
              <a:gd name="T85" fmla="*/ 275 h 1107"/>
              <a:gd name="T86" fmla="*/ 738 w 1064"/>
              <a:gd name="T87" fmla="*/ 203 h 1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64" h="1107">
                <a:moveTo>
                  <a:pt x="1064" y="203"/>
                </a:moveTo>
                <a:lnTo>
                  <a:pt x="1064" y="58"/>
                </a:lnTo>
                <a:lnTo>
                  <a:pt x="611" y="58"/>
                </a:lnTo>
                <a:lnTo>
                  <a:pt x="611" y="0"/>
                </a:lnTo>
                <a:lnTo>
                  <a:pt x="452" y="0"/>
                </a:lnTo>
                <a:lnTo>
                  <a:pt x="452" y="58"/>
                </a:lnTo>
                <a:lnTo>
                  <a:pt x="0" y="58"/>
                </a:lnTo>
                <a:lnTo>
                  <a:pt x="0" y="203"/>
                </a:lnTo>
                <a:lnTo>
                  <a:pt x="176" y="203"/>
                </a:lnTo>
                <a:lnTo>
                  <a:pt x="199" y="275"/>
                </a:lnTo>
                <a:lnTo>
                  <a:pt x="4" y="275"/>
                </a:lnTo>
                <a:lnTo>
                  <a:pt x="4" y="1107"/>
                </a:lnTo>
                <a:lnTo>
                  <a:pt x="154" y="1107"/>
                </a:lnTo>
                <a:lnTo>
                  <a:pt x="154" y="957"/>
                </a:lnTo>
                <a:lnTo>
                  <a:pt x="154" y="840"/>
                </a:lnTo>
                <a:lnTo>
                  <a:pt x="154" y="741"/>
                </a:lnTo>
                <a:lnTo>
                  <a:pt x="154" y="664"/>
                </a:lnTo>
                <a:lnTo>
                  <a:pt x="240" y="646"/>
                </a:lnTo>
                <a:lnTo>
                  <a:pt x="312" y="619"/>
                </a:lnTo>
                <a:lnTo>
                  <a:pt x="366" y="587"/>
                </a:lnTo>
                <a:lnTo>
                  <a:pt x="412" y="546"/>
                </a:lnTo>
                <a:lnTo>
                  <a:pt x="443" y="501"/>
                </a:lnTo>
                <a:lnTo>
                  <a:pt x="466" y="456"/>
                </a:lnTo>
                <a:lnTo>
                  <a:pt x="475" y="406"/>
                </a:lnTo>
                <a:lnTo>
                  <a:pt x="529" y="406"/>
                </a:lnTo>
                <a:lnTo>
                  <a:pt x="584" y="406"/>
                </a:lnTo>
                <a:lnTo>
                  <a:pt x="584" y="488"/>
                </a:lnTo>
                <a:lnTo>
                  <a:pt x="584" y="510"/>
                </a:lnTo>
                <a:lnTo>
                  <a:pt x="588" y="533"/>
                </a:lnTo>
                <a:lnTo>
                  <a:pt x="602" y="560"/>
                </a:lnTo>
                <a:lnTo>
                  <a:pt x="625" y="582"/>
                </a:lnTo>
                <a:lnTo>
                  <a:pt x="661" y="601"/>
                </a:lnTo>
                <a:lnTo>
                  <a:pt x="706" y="614"/>
                </a:lnTo>
                <a:lnTo>
                  <a:pt x="769" y="619"/>
                </a:lnTo>
                <a:lnTo>
                  <a:pt x="905" y="619"/>
                </a:lnTo>
                <a:lnTo>
                  <a:pt x="905" y="700"/>
                </a:lnTo>
                <a:lnTo>
                  <a:pt x="905" y="781"/>
                </a:lnTo>
                <a:lnTo>
                  <a:pt x="905" y="854"/>
                </a:lnTo>
                <a:lnTo>
                  <a:pt x="905" y="912"/>
                </a:lnTo>
                <a:lnTo>
                  <a:pt x="905" y="953"/>
                </a:lnTo>
                <a:lnTo>
                  <a:pt x="905" y="976"/>
                </a:lnTo>
                <a:lnTo>
                  <a:pt x="896" y="976"/>
                </a:lnTo>
                <a:lnTo>
                  <a:pt x="892" y="976"/>
                </a:lnTo>
                <a:lnTo>
                  <a:pt x="742" y="976"/>
                </a:lnTo>
                <a:lnTo>
                  <a:pt x="742" y="1107"/>
                </a:lnTo>
                <a:lnTo>
                  <a:pt x="887" y="1107"/>
                </a:lnTo>
                <a:lnTo>
                  <a:pt x="951" y="1098"/>
                </a:lnTo>
                <a:lnTo>
                  <a:pt x="996" y="1075"/>
                </a:lnTo>
                <a:lnTo>
                  <a:pt x="1027" y="1043"/>
                </a:lnTo>
                <a:lnTo>
                  <a:pt x="1046" y="998"/>
                </a:lnTo>
                <a:lnTo>
                  <a:pt x="1055" y="944"/>
                </a:lnTo>
                <a:lnTo>
                  <a:pt x="1055" y="275"/>
                </a:lnTo>
                <a:lnTo>
                  <a:pt x="987" y="275"/>
                </a:lnTo>
                <a:lnTo>
                  <a:pt x="874" y="275"/>
                </a:lnTo>
                <a:lnTo>
                  <a:pt x="896" y="203"/>
                </a:lnTo>
                <a:lnTo>
                  <a:pt x="1064" y="203"/>
                </a:lnTo>
                <a:close/>
                <a:moveTo>
                  <a:pt x="154" y="528"/>
                </a:moveTo>
                <a:lnTo>
                  <a:pt x="154" y="483"/>
                </a:lnTo>
                <a:lnTo>
                  <a:pt x="154" y="447"/>
                </a:lnTo>
                <a:lnTo>
                  <a:pt x="154" y="406"/>
                </a:lnTo>
                <a:lnTo>
                  <a:pt x="194" y="406"/>
                </a:lnTo>
                <a:lnTo>
                  <a:pt x="258" y="406"/>
                </a:lnTo>
                <a:lnTo>
                  <a:pt x="335" y="406"/>
                </a:lnTo>
                <a:lnTo>
                  <a:pt x="321" y="438"/>
                </a:lnTo>
                <a:lnTo>
                  <a:pt x="299" y="470"/>
                </a:lnTo>
                <a:lnTo>
                  <a:pt x="267" y="492"/>
                </a:lnTo>
                <a:lnTo>
                  <a:pt x="217" y="515"/>
                </a:lnTo>
                <a:lnTo>
                  <a:pt x="154" y="528"/>
                </a:lnTo>
                <a:close/>
                <a:moveTo>
                  <a:pt x="905" y="488"/>
                </a:moveTo>
                <a:lnTo>
                  <a:pt x="751" y="488"/>
                </a:lnTo>
                <a:lnTo>
                  <a:pt x="733" y="488"/>
                </a:lnTo>
                <a:lnTo>
                  <a:pt x="729" y="483"/>
                </a:lnTo>
                <a:lnTo>
                  <a:pt x="724" y="479"/>
                </a:lnTo>
                <a:lnTo>
                  <a:pt x="720" y="474"/>
                </a:lnTo>
                <a:lnTo>
                  <a:pt x="720" y="470"/>
                </a:lnTo>
                <a:lnTo>
                  <a:pt x="720" y="461"/>
                </a:lnTo>
                <a:lnTo>
                  <a:pt x="720" y="447"/>
                </a:lnTo>
                <a:lnTo>
                  <a:pt x="720" y="429"/>
                </a:lnTo>
                <a:lnTo>
                  <a:pt x="720" y="406"/>
                </a:lnTo>
                <a:lnTo>
                  <a:pt x="797" y="406"/>
                </a:lnTo>
                <a:lnTo>
                  <a:pt x="860" y="406"/>
                </a:lnTo>
                <a:lnTo>
                  <a:pt x="905" y="406"/>
                </a:lnTo>
                <a:lnTo>
                  <a:pt x="905" y="442"/>
                </a:lnTo>
                <a:lnTo>
                  <a:pt x="905" y="488"/>
                </a:lnTo>
                <a:close/>
                <a:moveTo>
                  <a:pt x="715" y="275"/>
                </a:moveTo>
                <a:lnTo>
                  <a:pt x="357" y="275"/>
                </a:lnTo>
                <a:lnTo>
                  <a:pt x="335" y="203"/>
                </a:lnTo>
                <a:lnTo>
                  <a:pt x="738" y="203"/>
                </a:lnTo>
                <a:lnTo>
                  <a:pt x="715" y="275"/>
                </a:lnTo>
                <a:close/>
              </a:path>
            </a:pathLst>
          </a:custGeom>
          <a:solidFill>
            <a:srgbClr val="0D30A3"/>
          </a:solidFill>
          <a:ln w="0">
            <a:solidFill>
              <a:srgbClr val="0D30A3"/>
            </a:solidFill>
            <a:round/>
            <a:headEnd/>
            <a:tailEnd/>
          </a:ln>
        </xdr:spPr>
      </xdr:sp>
      <xdr:sp macro="" textlink="">
        <xdr:nvSpPr>
          <xdr:cNvPr id="61" name="Freeform 22">
            <a:extLst>
              <a:ext uri="{FF2B5EF4-FFF2-40B4-BE49-F238E27FC236}">
                <a16:creationId xmlns:a16="http://schemas.microsoft.com/office/drawing/2014/main" id="{00000000-0008-0000-0200-00003D000000}"/>
              </a:ext>
            </a:extLst>
          </xdr:cNvPr>
          <xdr:cNvSpPr>
            <a:spLocks noChangeAspect="1" noEditPoints="1"/>
          </xdr:cNvSpPr>
        </xdr:nvSpPr>
        <xdr:spPr bwMode="auto">
          <a:xfrm>
            <a:off x="7953" y="6215"/>
            <a:ext cx="534" cy="307"/>
          </a:xfrm>
          <a:custGeom>
            <a:avLst/>
            <a:gdLst>
              <a:gd name="T0" fmla="*/ 0 w 534"/>
              <a:gd name="T1" fmla="*/ 0 h 307"/>
              <a:gd name="T2" fmla="*/ 0 w 534"/>
              <a:gd name="T3" fmla="*/ 307 h 307"/>
              <a:gd name="T4" fmla="*/ 439 w 534"/>
              <a:gd name="T5" fmla="*/ 307 h 307"/>
              <a:gd name="T6" fmla="*/ 475 w 534"/>
              <a:gd name="T7" fmla="*/ 298 h 307"/>
              <a:gd name="T8" fmla="*/ 507 w 534"/>
              <a:gd name="T9" fmla="*/ 275 h 307"/>
              <a:gd name="T10" fmla="*/ 530 w 534"/>
              <a:gd name="T11" fmla="*/ 244 h 307"/>
              <a:gd name="T12" fmla="*/ 534 w 534"/>
              <a:gd name="T13" fmla="*/ 203 h 307"/>
              <a:gd name="T14" fmla="*/ 534 w 534"/>
              <a:gd name="T15" fmla="*/ 0 h 307"/>
              <a:gd name="T16" fmla="*/ 0 w 534"/>
              <a:gd name="T17" fmla="*/ 0 h 307"/>
              <a:gd name="T18" fmla="*/ 398 w 534"/>
              <a:gd name="T19" fmla="*/ 113 h 307"/>
              <a:gd name="T20" fmla="*/ 398 w 534"/>
              <a:gd name="T21" fmla="*/ 135 h 307"/>
              <a:gd name="T22" fmla="*/ 398 w 534"/>
              <a:gd name="T23" fmla="*/ 153 h 307"/>
              <a:gd name="T24" fmla="*/ 398 w 534"/>
              <a:gd name="T25" fmla="*/ 167 h 307"/>
              <a:gd name="T26" fmla="*/ 398 w 534"/>
              <a:gd name="T27" fmla="*/ 185 h 307"/>
              <a:gd name="T28" fmla="*/ 348 w 534"/>
              <a:gd name="T29" fmla="*/ 185 h 307"/>
              <a:gd name="T30" fmla="*/ 276 w 534"/>
              <a:gd name="T31" fmla="*/ 185 h 307"/>
              <a:gd name="T32" fmla="*/ 204 w 534"/>
              <a:gd name="T33" fmla="*/ 185 h 307"/>
              <a:gd name="T34" fmla="*/ 136 w 534"/>
              <a:gd name="T35" fmla="*/ 185 h 307"/>
              <a:gd name="T36" fmla="*/ 136 w 534"/>
              <a:gd name="T37" fmla="*/ 162 h 307"/>
              <a:gd name="T38" fmla="*/ 136 w 534"/>
              <a:gd name="T39" fmla="*/ 149 h 307"/>
              <a:gd name="T40" fmla="*/ 136 w 534"/>
              <a:gd name="T41" fmla="*/ 135 h 307"/>
              <a:gd name="T42" fmla="*/ 136 w 534"/>
              <a:gd name="T43" fmla="*/ 113 h 307"/>
              <a:gd name="T44" fmla="*/ 222 w 534"/>
              <a:gd name="T45" fmla="*/ 113 h 307"/>
              <a:gd name="T46" fmla="*/ 312 w 534"/>
              <a:gd name="T47" fmla="*/ 113 h 307"/>
              <a:gd name="T48" fmla="*/ 398 w 534"/>
              <a:gd name="T49" fmla="*/ 113 h 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34" h="307">
                <a:moveTo>
                  <a:pt x="0" y="0"/>
                </a:moveTo>
                <a:lnTo>
                  <a:pt x="0" y="307"/>
                </a:lnTo>
                <a:lnTo>
                  <a:pt x="439" y="307"/>
                </a:lnTo>
                <a:lnTo>
                  <a:pt x="475" y="298"/>
                </a:lnTo>
                <a:lnTo>
                  <a:pt x="507" y="275"/>
                </a:lnTo>
                <a:lnTo>
                  <a:pt x="530" y="244"/>
                </a:lnTo>
                <a:lnTo>
                  <a:pt x="534" y="203"/>
                </a:lnTo>
                <a:lnTo>
                  <a:pt x="534" y="0"/>
                </a:lnTo>
                <a:lnTo>
                  <a:pt x="0" y="0"/>
                </a:lnTo>
                <a:close/>
                <a:moveTo>
                  <a:pt x="398" y="113"/>
                </a:moveTo>
                <a:lnTo>
                  <a:pt x="398" y="135"/>
                </a:lnTo>
                <a:lnTo>
                  <a:pt x="398" y="153"/>
                </a:lnTo>
                <a:lnTo>
                  <a:pt x="398" y="167"/>
                </a:lnTo>
                <a:lnTo>
                  <a:pt x="398" y="185"/>
                </a:lnTo>
                <a:lnTo>
                  <a:pt x="348" y="185"/>
                </a:lnTo>
                <a:lnTo>
                  <a:pt x="276" y="185"/>
                </a:lnTo>
                <a:lnTo>
                  <a:pt x="204" y="185"/>
                </a:lnTo>
                <a:lnTo>
                  <a:pt x="136" y="185"/>
                </a:lnTo>
                <a:lnTo>
                  <a:pt x="136" y="162"/>
                </a:lnTo>
                <a:lnTo>
                  <a:pt x="136" y="149"/>
                </a:lnTo>
                <a:lnTo>
                  <a:pt x="136" y="135"/>
                </a:lnTo>
                <a:lnTo>
                  <a:pt x="136" y="113"/>
                </a:lnTo>
                <a:lnTo>
                  <a:pt x="222" y="113"/>
                </a:lnTo>
                <a:lnTo>
                  <a:pt x="312" y="113"/>
                </a:lnTo>
                <a:lnTo>
                  <a:pt x="398" y="113"/>
                </a:lnTo>
                <a:close/>
              </a:path>
            </a:pathLst>
          </a:custGeom>
          <a:solidFill>
            <a:srgbClr val="0D30A3"/>
          </a:solidFill>
          <a:ln w="0">
            <a:solidFill>
              <a:srgbClr val="0D30A3"/>
            </a:solidFill>
            <a:round/>
            <a:headEnd/>
            <a:tailEnd/>
          </a:ln>
        </xdr:spPr>
      </xdr:sp>
      <xdr:sp macro="" textlink="">
        <xdr:nvSpPr>
          <xdr:cNvPr id="62" name="Freeform 21">
            <a:extLst>
              <a:ext uri="{FF2B5EF4-FFF2-40B4-BE49-F238E27FC236}">
                <a16:creationId xmlns:a16="http://schemas.microsoft.com/office/drawing/2014/main" id="{00000000-0008-0000-0200-00003E000000}"/>
              </a:ext>
            </a:extLst>
          </xdr:cNvPr>
          <xdr:cNvSpPr>
            <a:spLocks noChangeAspect="1"/>
          </xdr:cNvSpPr>
        </xdr:nvSpPr>
        <xdr:spPr bwMode="auto">
          <a:xfrm>
            <a:off x="9275" y="5560"/>
            <a:ext cx="770" cy="1111"/>
          </a:xfrm>
          <a:custGeom>
            <a:avLst/>
            <a:gdLst>
              <a:gd name="T0" fmla="*/ 566 w 770"/>
              <a:gd name="T1" fmla="*/ 732 h 1111"/>
              <a:gd name="T2" fmla="*/ 498 w 770"/>
              <a:gd name="T3" fmla="*/ 632 h 1111"/>
              <a:gd name="T4" fmla="*/ 729 w 770"/>
              <a:gd name="T5" fmla="*/ 582 h 1111"/>
              <a:gd name="T6" fmla="*/ 466 w 770"/>
              <a:gd name="T7" fmla="*/ 438 h 1111"/>
              <a:gd name="T8" fmla="*/ 706 w 770"/>
              <a:gd name="T9" fmla="*/ 284 h 1111"/>
              <a:gd name="T10" fmla="*/ 466 w 770"/>
              <a:gd name="T11" fmla="*/ 144 h 1111"/>
              <a:gd name="T12" fmla="*/ 321 w 770"/>
              <a:gd name="T13" fmla="*/ 0 h 1111"/>
              <a:gd name="T14" fmla="*/ 244 w 770"/>
              <a:gd name="T15" fmla="*/ 144 h 1111"/>
              <a:gd name="T16" fmla="*/ 244 w 770"/>
              <a:gd name="T17" fmla="*/ 40 h 1111"/>
              <a:gd name="T18" fmla="*/ 109 w 770"/>
              <a:gd name="T19" fmla="*/ 18 h 1111"/>
              <a:gd name="T20" fmla="*/ 109 w 770"/>
              <a:gd name="T21" fmla="*/ 76 h 1111"/>
              <a:gd name="T22" fmla="*/ 109 w 770"/>
              <a:gd name="T23" fmla="*/ 162 h 1111"/>
              <a:gd name="T24" fmla="*/ 72 w 770"/>
              <a:gd name="T25" fmla="*/ 235 h 1111"/>
              <a:gd name="T26" fmla="*/ 41 w 770"/>
              <a:gd name="T27" fmla="*/ 438 h 1111"/>
              <a:gd name="T28" fmla="*/ 158 w 770"/>
              <a:gd name="T29" fmla="*/ 343 h 1111"/>
              <a:gd name="T30" fmla="*/ 321 w 770"/>
              <a:gd name="T31" fmla="*/ 284 h 1111"/>
              <a:gd name="T32" fmla="*/ 86 w 770"/>
              <a:gd name="T33" fmla="*/ 438 h 1111"/>
              <a:gd name="T34" fmla="*/ 281 w 770"/>
              <a:gd name="T35" fmla="*/ 582 h 1111"/>
              <a:gd name="T36" fmla="*/ 222 w 770"/>
              <a:gd name="T37" fmla="*/ 691 h 1111"/>
              <a:gd name="T38" fmla="*/ 158 w 770"/>
              <a:gd name="T39" fmla="*/ 790 h 1111"/>
              <a:gd name="T40" fmla="*/ 90 w 770"/>
              <a:gd name="T41" fmla="*/ 876 h 1111"/>
              <a:gd name="T42" fmla="*/ 0 w 770"/>
              <a:gd name="T43" fmla="*/ 948 h 1111"/>
              <a:gd name="T44" fmla="*/ 86 w 770"/>
              <a:gd name="T45" fmla="*/ 1052 h 1111"/>
              <a:gd name="T46" fmla="*/ 240 w 770"/>
              <a:gd name="T47" fmla="*/ 908 h 1111"/>
              <a:gd name="T48" fmla="*/ 290 w 770"/>
              <a:gd name="T49" fmla="*/ 835 h 1111"/>
              <a:gd name="T50" fmla="*/ 321 w 770"/>
              <a:gd name="T51" fmla="*/ 1111 h 1111"/>
              <a:gd name="T52" fmla="*/ 466 w 770"/>
              <a:gd name="T53" fmla="*/ 799 h 1111"/>
              <a:gd name="T54" fmla="*/ 489 w 770"/>
              <a:gd name="T55" fmla="*/ 831 h 1111"/>
              <a:gd name="T56" fmla="*/ 557 w 770"/>
              <a:gd name="T57" fmla="*/ 917 h 1111"/>
              <a:gd name="T58" fmla="*/ 702 w 770"/>
              <a:gd name="T59" fmla="*/ 1057 h 1111"/>
              <a:gd name="T60" fmla="*/ 770 w 770"/>
              <a:gd name="T61" fmla="*/ 939 h 1111"/>
              <a:gd name="T62" fmla="*/ 643 w 770"/>
              <a:gd name="T63" fmla="*/ 822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770" h="1111">
                <a:moveTo>
                  <a:pt x="593" y="763"/>
                </a:moveTo>
                <a:lnTo>
                  <a:pt x="566" y="732"/>
                </a:lnTo>
                <a:lnTo>
                  <a:pt x="534" y="682"/>
                </a:lnTo>
                <a:lnTo>
                  <a:pt x="498" y="632"/>
                </a:lnTo>
                <a:lnTo>
                  <a:pt x="471" y="582"/>
                </a:lnTo>
                <a:lnTo>
                  <a:pt x="729" y="582"/>
                </a:lnTo>
                <a:lnTo>
                  <a:pt x="729" y="438"/>
                </a:lnTo>
                <a:lnTo>
                  <a:pt x="466" y="438"/>
                </a:lnTo>
                <a:lnTo>
                  <a:pt x="466" y="284"/>
                </a:lnTo>
                <a:lnTo>
                  <a:pt x="706" y="284"/>
                </a:lnTo>
                <a:lnTo>
                  <a:pt x="706" y="144"/>
                </a:lnTo>
                <a:lnTo>
                  <a:pt x="466" y="144"/>
                </a:lnTo>
                <a:lnTo>
                  <a:pt x="466" y="0"/>
                </a:lnTo>
                <a:lnTo>
                  <a:pt x="321" y="0"/>
                </a:lnTo>
                <a:lnTo>
                  <a:pt x="321" y="144"/>
                </a:lnTo>
                <a:lnTo>
                  <a:pt x="244" y="144"/>
                </a:lnTo>
                <a:lnTo>
                  <a:pt x="244" y="90"/>
                </a:lnTo>
                <a:lnTo>
                  <a:pt x="244" y="40"/>
                </a:lnTo>
                <a:lnTo>
                  <a:pt x="244" y="18"/>
                </a:lnTo>
                <a:lnTo>
                  <a:pt x="109" y="18"/>
                </a:lnTo>
                <a:lnTo>
                  <a:pt x="109" y="40"/>
                </a:lnTo>
                <a:lnTo>
                  <a:pt x="109" y="76"/>
                </a:lnTo>
                <a:lnTo>
                  <a:pt x="109" y="117"/>
                </a:lnTo>
                <a:lnTo>
                  <a:pt x="109" y="162"/>
                </a:lnTo>
                <a:lnTo>
                  <a:pt x="99" y="194"/>
                </a:lnTo>
                <a:lnTo>
                  <a:pt x="72" y="235"/>
                </a:lnTo>
                <a:lnTo>
                  <a:pt x="41" y="275"/>
                </a:lnTo>
                <a:lnTo>
                  <a:pt x="41" y="438"/>
                </a:lnTo>
                <a:lnTo>
                  <a:pt x="104" y="397"/>
                </a:lnTo>
                <a:lnTo>
                  <a:pt x="158" y="343"/>
                </a:lnTo>
                <a:lnTo>
                  <a:pt x="199" y="284"/>
                </a:lnTo>
                <a:lnTo>
                  <a:pt x="321" y="284"/>
                </a:lnTo>
                <a:lnTo>
                  <a:pt x="321" y="438"/>
                </a:lnTo>
                <a:lnTo>
                  <a:pt x="86" y="438"/>
                </a:lnTo>
                <a:lnTo>
                  <a:pt x="86" y="582"/>
                </a:lnTo>
                <a:lnTo>
                  <a:pt x="281" y="582"/>
                </a:lnTo>
                <a:lnTo>
                  <a:pt x="253" y="637"/>
                </a:lnTo>
                <a:lnTo>
                  <a:pt x="222" y="691"/>
                </a:lnTo>
                <a:lnTo>
                  <a:pt x="190" y="745"/>
                </a:lnTo>
                <a:lnTo>
                  <a:pt x="158" y="790"/>
                </a:lnTo>
                <a:lnTo>
                  <a:pt x="136" y="822"/>
                </a:lnTo>
                <a:lnTo>
                  <a:pt x="90" y="876"/>
                </a:lnTo>
                <a:lnTo>
                  <a:pt x="45" y="917"/>
                </a:lnTo>
                <a:lnTo>
                  <a:pt x="0" y="948"/>
                </a:lnTo>
                <a:lnTo>
                  <a:pt x="0" y="1107"/>
                </a:lnTo>
                <a:lnTo>
                  <a:pt x="86" y="1052"/>
                </a:lnTo>
                <a:lnTo>
                  <a:pt x="163" y="989"/>
                </a:lnTo>
                <a:lnTo>
                  <a:pt x="240" y="908"/>
                </a:lnTo>
                <a:lnTo>
                  <a:pt x="262" y="876"/>
                </a:lnTo>
                <a:lnTo>
                  <a:pt x="290" y="835"/>
                </a:lnTo>
                <a:lnTo>
                  <a:pt x="321" y="786"/>
                </a:lnTo>
                <a:lnTo>
                  <a:pt x="321" y="1111"/>
                </a:lnTo>
                <a:lnTo>
                  <a:pt x="466" y="1111"/>
                </a:lnTo>
                <a:lnTo>
                  <a:pt x="466" y="799"/>
                </a:lnTo>
                <a:lnTo>
                  <a:pt x="480" y="813"/>
                </a:lnTo>
                <a:lnTo>
                  <a:pt x="489" y="831"/>
                </a:lnTo>
                <a:lnTo>
                  <a:pt x="498" y="845"/>
                </a:lnTo>
                <a:lnTo>
                  <a:pt x="557" y="917"/>
                </a:lnTo>
                <a:lnTo>
                  <a:pt x="629" y="989"/>
                </a:lnTo>
                <a:lnTo>
                  <a:pt x="702" y="1057"/>
                </a:lnTo>
                <a:lnTo>
                  <a:pt x="770" y="1107"/>
                </a:lnTo>
                <a:lnTo>
                  <a:pt x="770" y="939"/>
                </a:lnTo>
                <a:lnTo>
                  <a:pt x="706" y="885"/>
                </a:lnTo>
                <a:lnTo>
                  <a:pt x="643" y="822"/>
                </a:lnTo>
                <a:lnTo>
                  <a:pt x="593" y="763"/>
                </a:lnTo>
                <a:close/>
              </a:path>
            </a:pathLst>
          </a:custGeom>
          <a:solidFill>
            <a:srgbClr val="0D30A3"/>
          </a:solidFill>
          <a:ln w="0">
            <a:solidFill>
              <a:srgbClr val="0D30A3"/>
            </a:solidFill>
            <a:round/>
            <a:headEnd/>
            <a:tailEnd/>
          </a:ln>
        </xdr:spPr>
      </xdr:sp>
      <xdr:sp macro="" textlink="">
        <xdr:nvSpPr>
          <xdr:cNvPr id="63" name="Freeform 20">
            <a:extLst>
              <a:ext uri="{FF2B5EF4-FFF2-40B4-BE49-F238E27FC236}">
                <a16:creationId xmlns:a16="http://schemas.microsoft.com/office/drawing/2014/main" id="{00000000-0008-0000-0200-00003F000000}"/>
              </a:ext>
            </a:extLst>
          </xdr:cNvPr>
          <xdr:cNvSpPr>
            <a:spLocks noChangeAspect="1"/>
          </xdr:cNvSpPr>
        </xdr:nvSpPr>
        <xdr:spPr bwMode="auto">
          <a:xfrm>
            <a:off x="8895" y="5564"/>
            <a:ext cx="403" cy="1112"/>
          </a:xfrm>
          <a:custGeom>
            <a:avLst/>
            <a:gdLst>
              <a:gd name="T0" fmla="*/ 403 w 403"/>
              <a:gd name="T1" fmla="*/ 443 h 1112"/>
              <a:gd name="T2" fmla="*/ 362 w 403"/>
              <a:gd name="T3" fmla="*/ 402 h 1112"/>
              <a:gd name="T4" fmla="*/ 326 w 403"/>
              <a:gd name="T5" fmla="*/ 371 h 1112"/>
              <a:gd name="T6" fmla="*/ 289 w 403"/>
              <a:gd name="T7" fmla="*/ 339 h 1112"/>
              <a:gd name="T8" fmla="*/ 289 w 403"/>
              <a:gd name="T9" fmla="*/ 280 h 1112"/>
              <a:gd name="T10" fmla="*/ 393 w 403"/>
              <a:gd name="T11" fmla="*/ 280 h 1112"/>
              <a:gd name="T12" fmla="*/ 393 w 403"/>
              <a:gd name="T13" fmla="*/ 140 h 1112"/>
              <a:gd name="T14" fmla="*/ 289 w 403"/>
              <a:gd name="T15" fmla="*/ 140 h 1112"/>
              <a:gd name="T16" fmla="*/ 289 w 403"/>
              <a:gd name="T17" fmla="*/ 0 h 1112"/>
              <a:gd name="T18" fmla="*/ 149 w 403"/>
              <a:gd name="T19" fmla="*/ 0 h 1112"/>
              <a:gd name="T20" fmla="*/ 149 w 403"/>
              <a:gd name="T21" fmla="*/ 140 h 1112"/>
              <a:gd name="T22" fmla="*/ 0 w 403"/>
              <a:gd name="T23" fmla="*/ 140 h 1112"/>
              <a:gd name="T24" fmla="*/ 0 w 403"/>
              <a:gd name="T25" fmla="*/ 280 h 1112"/>
              <a:gd name="T26" fmla="*/ 135 w 403"/>
              <a:gd name="T27" fmla="*/ 280 h 1112"/>
              <a:gd name="T28" fmla="*/ 126 w 403"/>
              <a:gd name="T29" fmla="*/ 330 h 1112"/>
              <a:gd name="T30" fmla="*/ 108 w 403"/>
              <a:gd name="T31" fmla="*/ 384 h 1112"/>
              <a:gd name="T32" fmla="*/ 86 w 403"/>
              <a:gd name="T33" fmla="*/ 443 h 1112"/>
              <a:gd name="T34" fmla="*/ 63 w 403"/>
              <a:gd name="T35" fmla="*/ 493 h 1112"/>
              <a:gd name="T36" fmla="*/ 36 w 403"/>
              <a:gd name="T37" fmla="*/ 542 h 1112"/>
              <a:gd name="T38" fmla="*/ 0 w 403"/>
              <a:gd name="T39" fmla="*/ 601 h 1112"/>
              <a:gd name="T40" fmla="*/ 0 w 403"/>
              <a:gd name="T41" fmla="*/ 854 h 1112"/>
              <a:gd name="T42" fmla="*/ 36 w 403"/>
              <a:gd name="T43" fmla="*/ 813 h 1112"/>
              <a:gd name="T44" fmla="*/ 77 w 403"/>
              <a:gd name="T45" fmla="*/ 764 h 1112"/>
              <a:gd name="T46" fmla="*/ 117 w 403"/>
              <a:gd name="T47" fmla="*/ 705 h 1112"/>
              <a:gd name="T48" fmla="*/ 149 w 403"/>
              <a:gd name="T49" fmla="*/ 651 h 1112"/>
              <a:gd name="T50" fmla="*/ 149 w 403"/>
              <a:gd name="T51" fmla="*/ 1112 h 1112"/>
              <a:gd name="T52" fmla="*/ 289 w 403"/>
              <a:gd name="T53" fmla="*/ 1112 h 1112"/>
              <a:gd name="T54" fmla="*/ 289 w 403"/>
              <a:gd name="T55" fmla="*/ 551 h 1112"/>
              <a:gd name="T56" fmla="*/ 330 w 403"/>
              <a:gd name="T57" fmla="*/ 597 h 1112"/>
              <a:gd name="T58" fmla="*/ 371 w 403"/>
              <a:gd name="T59" fmla="*/ 646 h 1112"/>
              <a:gd name="T60" fmla="*/ 403 w 403"/>
              <a:gd name="T61" fmla="*/ 687 h 1112"/>
              <a:gd name="T62" fmla="*/ 403 w 403"/>
              <a:gd name="T63" fmla="*/ 443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3" h="1112">
                <a:moveTo>
                  <a:pt x="403" y="443"/>
                </a:moveTo>
                <a:lnTo>
                  <a:pt x="362" y="402"/>
                </a:lnTo>
                <a:lnTo>
                  <a:pt x="326" y="371"/>
                </a:lnTo>
                <a:lnTo>
                  <a:pt x="289" y="339"/>
                </a:lnTo>
                <a:lnTo>
                  <a:pt x="289" y="280"/>
                </a:lnTo>
                <a:lnTo>
                  <a:pt x="393" y="280"/>
                </a:lnTo>
                <a:lnTo>
                  <a:pt x="393" y="140"/>
                </a:lnTo>
                <a:lnTo>
                  <a:pt x="289" y="140"/>
                </a:lnTo>
                <a:lnTo>
                  <a:pt x="289" y="0"/>
                </a:lnTo>
                <a:lnTo>
                  <a:pt x="149" y="0"/>
                </a:lnTo>
                <a:lnTo>
                  <a:pt x="149" y="140"/>
                </a:lnTo>
                <a:lnTo>
                  <a:pt x="0" y="140"/>
                </a:lnTo>
                <a:lnTo>
                  <a:pt x="0" y="280"/>
                </a:lnTo>
                <a:lnTo>
                  <a:pt x="135" y="280"/>
                </a:lnTo>
                <a:lnTo>
                  <a:pt x="126" y="330"/>
                </a:lnTo>
                <a:lnTo>
                  <a:pt x="108" y="384"/>
                </a:lnTo>
                <a:lnTo>
                  <a:pt x="86" y="443"/>
                </a:lnTo>
                <a:lnTo>
                  <a:pt x="63" y="493"/>
                </a:lnTo>
                <a:lnTo>
                  <a:pt x="36" y="542"/>
                </a:lnTo>
                <a:lnTo>
                  <a:pt x="0" y="601"/>
                </a:lnTo>
                <a:lnTo>
                  <a:pt x="0" y="854"/>
                </a:lnTo>
                <a:lnTo>
                  <a:pt x="36" y="813"/>
                </a:lnTo>
                <a:lnTo>
                  <a:pt x="77" y="764"/>
                </a:lnTo>
                <a:lnTo>
                  <a:pt x="117" y="705"/>
                </a:lnTo>
                <a:lnTo>
                  <a:pt x="149" y="651"/>
                </a:lnTo>
                <a:lnTo>
                  <a:pt x="149" y="1112"/>
                </a:lnTo>
                <a:lnTo>
                  <a:pt x="289" y="1112"/>
                </a:lnTo>
                <a:lnTo>
                  <a:pt x="289" y="551"/>
                </a:lnTo>
                <a:lnTo>
                  <a:pt x="330" y="597"/>
                </a:lnTo>
                <a:lnTo>
                  <a:pt x="371" y="646"/>
                </a:lnTo>
                <a:lnTo>
                  <a:pt x="403" y="687"/>
                </a:lnTo>
                <a:lnTo>
                  <a:pt x="403" y="443"/>
                </a:lnTo>
                <a:close/>
              </a:path>
            </a:pathLst>
          </a:custGeom>
          <a:solidFill>
            <a:srgbClr val="0D30A3"/>
          </a:solidFill>
          <a:ln w="0">
            <a:solidFill>
              <a:srgbClr val="0D30A3"/>
            </a:solidFill>
            <a:round/>
            <a:headEnd/>
            <a:tailEnd/>
          </a:ln>
        </xdr:spPr>
      </xdr:sp>
      <xdr:sp macro="" textlink="">
        <xdr:nvSpPr>
          <xdr:cNvPr id="64" name="Freeform 19">
            <a:extLst>
              <a:ext uri="{FF2B5EF4-FFF2-40B4-BE49-F238E27FC236}">
                <a16:creationId xmlns:a16="http://schemas.microsoft.com/office/drawing/2014/main" id="{00000000-0008-0000-0200-000040000000}"/>
              </a:ext>
            </a:extLst>
          </xdr:cNvPr>
          <xdr:cNvSpPr>
            <a:spLocks noChangeAspect="1"/>
          </xdr:cNvSpPr>
        </xdr:nvSpPr>
        <xdr:spPr bwMode="auto">
          <a:xfrm>
            <a:off x="10144" y="5998"/>
            <a:ext cx="589" cy="673"/>
          </a:xfrm>
          <a:custGeom>
            <a:avLst/>
            <a:gdLst>
              <a:gd name="T0" fmla="*/ 453 w 589"/>
              <a:gd name="T1" fmla="*/ 488 h 673"/>
              <a:gd name="T2" fmla="*/ 417 w 589"/>
              <a:gd name="T3" fmla="*/ 492 h 673"/>
              <a:gd name="T4" fmla="*/ 371 w 589"/>
              <a:gd name="T5" fmla="*/ 497 h 673"/>
              <a:gd name="T6" fmla="*/ 371 w 589"/>
              <a:gd name="T7" fmla="*/ 144 h 673"/>
              <a:gd name="T8" fmla="*/ 580 w 589"/>
              <a:gd name="T9" fmla="*/ 144 h 673"/>
              <a:gd name="T10" fmla="*/ 580 w 589"/>
              <a:gd name="T11" fmla="*/ 0 h 673"/>
              <a:gd name="T12" fmla="*/ 27 w 589"/>
              <a:gd name="T13" fmla="*/ 0 h 673"/>
              <a:gd name="T14" fmla="*/ 27 w 589"/>
              <a:gd name="T15" fmla="*/ 144 h 673"/>
              <a:gd name="T16" fmla="*/ 217 w 589"/>
              <a:gd name="T17" fmla="*/ 144 h 673"/>
              <a:gd name="T18" fmla="*/ 217 w 589"/>
              <a:gd name="T19" fmla="*/ 510 h 673"/>
              <a:gd name="T20" fmla="*/ 150 w 589"/>
              <a:gd name="T21" fmla="*/ 515 h 673"/>
              <a:gd name="T22" fmla="*/ 86 w 589"/>
              <a:gd name="T23" fmla="*/ 519 h 673"/>
              <a:gd name="T24" fmla="*/ 32 w 589"/>
              <a:gd name="T25" fmla="*/ 519 h 673"/>
              <a:gd name="T26" fmla="*/ 0 w 589"/>
              <a:gd name="T27" fmla="*/ 524 h 673"/>
              <a:gd name="T28" fmla="*/ 0 w 589"/>
              <a:gd name="T29" fmla="*/ 673 h 673"/>
              <a:gd name="T30" fmla="*/ 32 w 589"/>
              <a:gd name="T31" fmla="*/ 673 h 673"/>
              <a:gd name="T32" fmla="*/ 77 w 589"/>
              <a:gd name="T33" fmla="*/ 669 h 673"/>
              <a:gd name="T34" fmla="*/ 140 w 589"/>
              <a:gd name="T35" fmla="*/ 664 h 673"/>
              <a:gd name="T36" fmla="*/ 204 w 589"/>
              <a:gd name="T37" fmla="*/ 660 h 673"/>
              <a:gd name="T38" fmla="*/ 263 w 589"/>
              <a:gd name="T39" fmla="*/ 655 h 673"/>
              <a:gd name="T40" fmla="*/ 317 w 589"/>
              <a:gd name="T41" fmla="*/ 650 h 673"/>
              <a:gd name="T42" fmla="*/ 399 w 589"/>
              <a:gd name="T43" fmla="*/ 641 h 673"/>
              <a:gd name="T44" fmla="*/ 471 w 589"/>
              <a:gd name="T45" fmla="*/ 632 h 673"/>
              <a:gd name="T46" fmla="*/ 530 w 589"/>
              <a:gd name="T47" fmla="*/ 628 h 673"/>
              <a:gd name="T48" fmla="*/ 589 w 589"/>
              <a:gd name="T49" fmla="*/ 614 h 673"/>
              <a:gd name="T50" fmla="*/ 589 w 589"/>
              <a:gd name="T51" fmla="*/ 456 h 673"/>
              <a:gd name="T52" fmla="*/ 530 w 589"/>
              <a:gd name="T53" fmla="*/ 474 h 673"/>
              <a:gd name="T54" fmla="*/ 453 w 589"/>
              <a:gd name="T55" fmla="*/ 488 h 6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589" h="673">
                <a:moveTo>
                  <a:pt x="453" y="488"/>
                </a:moveTo>
                <a:lnTo>
                  <a:pt x="417" y="492"/>
                </a:lnTo>
                <a:lnTo>
                  <a:pt x="371" y="497"/>
                </a:lnTo>
                <a:lnTo>
                  <a:pt x="371" y="144"/>
                </a:lnTo>
                <a:lnTo>
                  <a:pt x="580" y="144"/>
                </a:lnTo>
                <a:lnTo>
                  <a:pt x="580" y="0"/>
                </a:lnTo>
                <a:lnTo>
                  <a:pt x="27" y="0"/>
                </a:lnTo>
                <a:lnTo>
                  <a:pt x="27" y="144"/>
                </a:lnTo>
                <a:lnTo>
                  <a:pt x="217" y="144"/>
                </a:lnTo>
                <a:lnTo>
                  <a:pt x="217" y="510"/>
                </a:lnTo>
                <a:lnTo>
                  <a:pt x="150" y="515"/>
                </a:lnTo>
                <a:lnTo>
                  <a:pt x="86" y="519"/>
                </a:lnTo>
                <a:lnTo>
                  <a:pt x="32" y="519"/>
                </a:lnTo>
                <a:lnTo>
                  <a:pt x="0" y="524"/>
                </a:lnTo>
                <a:lnTo>
                  <a:pt x="0" y="673"/>
                </a:lnTo>
                <a:lnTo>
                  <a:pt x="32" y="673"/>
                </a:lnTo>
                <a:lnTo>
                  <a:pt x="77" y="669"/>
                </a:lnTo>
                <a:lnTo>
                  <a:pt x="140" y="664"/>
                </a:lnTo>
                <a:lnTo>
                  <a:pt x="204" y="660"/>
                </a:lnTo>
                <a:lnTo>
                  <a:pt x="263" y="655"/>
                </a:lnTo>
                <a:lnTo>
                  <a:pt x="317" y="650"/>
                </a:lnTo>
                <a:lnTo>
                  <a:pt x="399" y="641"/>
                </a:lnTo>
                <a:lnTo>
                  <a:pt x="471" y="632"/>
                </a:lnTo>
                <a:lnTo>
                  <a:pt x="530" y="628"/>
                </a:lnTo>
                <a:lnTo>
                  <a:pt x="589" y="614"/>
                </a:lnTo>
                <a:lnTo>
                  <a:pt x="589" y="456"/>
                </a:lnTo>
                <a:lnTo>
                  <a:pt x="530" y="474"/>
                </a:lnTo>
                <a:lnTo>
                  <a:pt x="453" y="488"/>
                </a:lnTo>
                <a:close/>
              </a:path>
            </a:pathLst>
          </a:custGeom>
          <a:solidFill>
            <a:srgbClr val="0D30A3"/>
          </a:solidFill>
          <a:ln w="0">
            <a:solidFill>
              <a:srgbClr val="0D30A3"/>
            </a:solidFill>
            <a:round/>
            <a:headEnd/>
            <a:tailEnd/>
          </a:ln>
        </xdr:spPr>
      </xdr:sp>
      <xdr:sp macro="" textlink="">
        <xdr:nvSpPr>
          <xdr:cNvPr id="65" name="Freeform 18">
            <a:extLst>
              <a:ext uri="{FF2B5EF4-FFF2-40B4-BE49-F238E27FC236}">
                <a16:creationId xmlns:a16="http://schemas.microsoft.com/office/drawing/2014/main" id="{00000000-0008-0000-0200-000041000000}"/>
              </a:ext>
            </a:extLst>
          </xdr:cNvPr>
          <xdr:cNvSpPr>
            <a:spLocks noChangeAspect="1"/>
          </xdr:cNvSpPr>
        </xdr:nvSpPr>
        <xdr:spPr bwMode="auto">
          <a:xfrm>
            <a:off x="10149" y="5564"/>
            <a:ext cx="1036" cy="1125"/>
          </a:xfrm>
          <a:custGeom>
            <a:avLst/>
            <a:gdLst>
              <a:gd name="T0" fmla="*/ 1036 w 1036"/>
              <a:gd name="T1" fmla="*/ 140 h 1125"/>
              <a:gd name="T2" fmla="*/ 765 w 1036"/>
              <a:gd name="T3" fmla="*/ 140 h 1125"/>
              <a:gd name="T4" fmla="*/ 760 w 1036"/>
              <a:gd name="T5" fmla="*/ 68 h 1125"/>
              <a:gd name="T6" fmla="*/ 756 w 1036"/>
              <a:gd name="T7" fmla="*/ 0 h 1125"/>
              <a:gd name="T8" fmla="*/ 611 w 1036"/>
              <a:gd name="T9" fmla="*/ 0 h 1125"/>
              <a:gd name="T10" fmla="*/ 611 w 1036"/>
              <a:gd name="T11" fmla="*/ 68 h 1125"/>
              <a:gd name="T12" fmla="*/ 615 w 1036"/>
              <a:gd name="T13" fmla="*/ 140 h 1125"/>
              <a:gd name="T14" fmla="*/ 0 w 1036"/>
              <a:gd name="T15" fmla="*/ 140 h 1125"/>
              <a:gd name="T16" fmla="*/ 0 w 1036"/>
              <a:gd name="T17" fmla="*/ 289 h 1125"/>
              <a:gd name="T18" fmla="*/ 629 w 1036"/>
              <a:gd name="T19" fmla="*/ 289 h 1125"/>
              <a:gd name="T20" fmla="*/ 643 w 1036"/>
              <a:gd name="T21" fmla="*/ 380 h 1125"/>
              <a:gd name="T22" fmla="*/ 652 w 1036"/>
              <a:gd name="T23" fmla="*/ 457 h 1125"/>
              <a:gd name="T24" fmla="*/ 665 w 1036"/>
              <a:gd name="T25" fmla="*/ 520 h 1125"/>
              <a:gd name="T26" fmla="*/ 688 w 1036"/>
              <a:gd name="T27" fmla="*/ 624 h 1125"/>
              <a:gd name="T28" fmla="*/ 710 w 1036"/>
              <a:gd name="T29" fmla="*/ 710 h 1125"/>
              <a:gd name="T30" fmla="*/ 742 w 1036"/>
              <a:gd name="T31" fmla="*/ 795 h 1125"/>
              <a:gd name="T32" fmla="*/ 756 w 1036"/>
              <a:gd name="T33" fmla="*/ 836 h 1125"/>
              <a:gd name="T34" fmla="*/ 783 w 1036"/>
              <a:gd name="T35" fmla="*/ 890 h 1125"/>
              <a:gd name="T36" fmla="*/ 819 w 1036"/>
              <a:gd name="T37" fmla="*/ 953 h 1125"/>
              <a:gd name="T38" fmla="*/ 869 w 1036"/>
              <a:gd name="T39" fmla="*/ 1017 h 1125"/>
              <a:gd name="T40" fmla="*/ 932 w 1036"/>
              <a:gd name="T41" fmla="*/ 1075 h 1125"/>
              <a:gd name="T42" fmla="*/ 1009 w 1036"/>
              <a:gd name="T43" fmla="*/ 1125 h 1125"/>
              <a:gd name="T44" fmla="*/ 1009 w 1036"/>
              <a:gd name="T45" fmla="*/ 953 h 1125"/>
              <a:gd name="T46" fmla="*/ 950 w 1036"/>
              <a:gd name="T47" fmla="*/ 886 h 1125"/>
              <a:gd name="T48" fmla="*/ 910 w 1036"/>
              <a:gd name="T49" fmla="*/ 813 h 1125"/>
              <a:gd name="T50" fmla="*/ 878 w 1036"/>
              <a:gd name="T51" fmla="*/ 746 h 1125"/>
              <a:gd name="T52" fmla="*/ 851 w 1036"/>
              <a:gd name="T53" fmla="*/ 669 h 1125"/>
              <a:gd name="T54" fmla="*/ 828 w 1036"/>
              <a:gd name="T55" fmla="*/ 588 h 1125"/>
              <a:gd name="T56" fmla="*/ 806 w 1036"/>
              <a:gd name="T57" fmla="*/ 493 h 1125"/>
              <a:gd name="T58" fmla="*/ 792 w 1036"/>
              <a:gd name="T59" fmla="*/ 402 h 1125"/>
              <a:gd name="T60" fmla="*/ 778 w 1036"/>
              <a:gd name="T61" fmla="*/ 289 h 1125"/>
              <a:gd name="T62" fmla="*/ 1036 w 1036"/>
              <a:gd name="T63" fmla="*/ 289 h 1125"/>
              <a:gd name="T64" fmla="*/ 1036 w 1036"/>
              <a:gd name="T65" fmla="*/ 140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36" h="1125">
                <a:moveTo>
                  <a:pt x="1036" y="140"/>
                </a:moveTo>
                <a:lnTo>
                  <a:pt x="765" y="140"/>
                </a:lnTo>
                <a:lnTo>
                  <a:pt x="760" y="68"/>
                </a:lnTo>
                <a:lnTo>
                  <a:pt x="756" y="0"/>
                </a:lnTo>
                <a:lnTo>
                  <a:pt x="611" y="0"/>
                </a:lnTo>
                <a:lnTo>
                  <a:pt x="611" y="68"/>
                </a:lnTo>
                <a:lnTo>
                  <a:pt x="615" y="140"/>
                </a:lnTo>
                <a:lnTo>
                  <a:pt x="0" y="140"/>
                </a:lnTo>
                <a:lnTo>
                  <a:pt x="0" y="289"/>
                </a:lnTo>
                <a:lnTo>
                  <a:pt x="629" y="289"/>
                </a:lnTo>
                <a:lnTo>
                  <a:pt x="643" y="380"/>
                </a:lnTo>
                <a:lnTo>
                  <a:pt x="652" y="457"/>
                </a:lnTo>
                <a:lnTo>
                  <a:pt x="665" y="520"/>
                </a:lnTo>
                <a:lnTo>
                  <a:pt x="688" y="624"/>
                </a:lnTo>
                <a:lnTo>
                  <a:pt x="710" y="710"/>
                </a:lnTo>
                <a:lnTo>
                  <a:pt x="742" y="795"/>
                </a:lnTo>
                <a:lnTo>
                  <a:pt x="756" y="836"/>
                </a:lnTo>
                <a:lnTo>
                  <a:pt x="783" y="890"/>
                </a:lnTo>
                <a:lnTo>
                  <a:pt x="819" y="953"/>
                </a:lnTo>
                <a:lnTo>
                  <a:pt x="869" y="1017"/>
                </a:lnTo>
                <a:lnTo>
                  <a:pt x="932" y="1075"/>
                </a:lnTo>
                <a:lnTo>
                  <a:pt x="1009" y="1125"/>
                </a:lnTo>
                <a:lnTo>
                  <a:pt x="1009" y="953"/>
                </a:lnTo>
                <a:lnTo>
                  <a:pt x="950" y="886"/>
                </a:lnTo>
                <a:lnTo>
                  <a:pt x="910" y="813"/>
                </a:lnTo>
                <a:lnTo>
                  <a:pt x="878" y="746"/>
                </a:lnTo>
                <a:lnTo>
                  <a:pt x="851" y="669"/>
                </a:lnTo>
                <a:lnTo>
                  <a:pt x="828" y="588"/>
                </a:lnTo>
                <a:lnTo>
                  <a:pt x="806" y="493"/>
                </a:lnTo>
                <a:lnTo>
                  <a:pt x="792" y="402"/>
                </a:lnTo>
                <a:lnTo>
                  <a:pt x="778" y="289"/>
                </a:lnTo>
                <a:lnTo>
                  <a:pt x="1036" y="289"/>
                </a:lnTo>
                <a:lnTo>
                  <a:pt x="1036" y="140"/>
                </a:lnTo>
                <a:close/>
              </a:path>
            </a:pathLst>
          </a:custGeom>
          <a:solidFill>
            <a:srgbClr val="0D30A3"/>
          </a:solidFill>
          <a:ln w="0">
            <a:solidFill>
              <a:srgbClr val="0D30A3"/>
            </a:solidFill>
            <a:round/>
            <a:headEnd/>
            <a:tailEnd/>
          </a:ln>
        </xdr:spPr>
      </xdr:sp>
      <xdr:sp macro="" textlink="">
        <xdr:nvSpPr>
          <xdr:cNvPr id="66" name="Freeform 17">
            <a:extLst>
              <a:ext uri="{FF2B5EF4-FFF2-40B4-BE49-F238E27FC236}">
                <a16:creationId xmlns:a16="http://schemas.microsoft.com/office/drawing/2014/main" id="{00000000-0008-0000-0200-000042000000}"/>
              </a:ext>
            </a:extLst>
          </xdr:cNvPr>
          <xdr:cNvSpPr>
            <a:spLocks noChangeAspect="1"/>
          </xdr:cNvSpPr>
        </xdr:nvSpPr>
        <xdr:spPr bwMode="auto">
          <a:xfrm>
            <a:off x="10973" y="5564"/>
            <a:ext cx="158" cy="95"/>
          </a:xfrm>
          <a:custGeom>
            <a:avLst/>
            <a:gdLst>
              <a:gd name="T0" fmla="*/ 158 w 158"/>
              <a:gd name="T1" fmla="*/ 95 h 95"/>
              <a:gd name="T2" fmla="*/ 0 w 158"/>
              <a:gd name="T3" fmla="*/ 95 h 95"/>
              <a:gd name="T4" fmla="*/ 0 w 158"/>
              <a:gd name="T5" fmla="*/ 0 h 95"/>
              <a:gd name="T6" fmla="*/ 154 w 158"/>
              <a:gd name="T7" fmla="*/ 0 h 95"/>
              <a:gd name="T8" fmla="*/ 158 w 158"/>
              <a:gd name="T9" fmla="*/ 95 h 95"/>
            </a:gdLst>
            <a:ahLst/>
            <a:cxnLst>
              <a:cxn ang="0">
                <a:pos x="T0" y="T1"/>
              </a:cxn>
              <a:cxn ang="0">
                <a:pos x="T2" y="T3"/>
              </a:cxn>
              <a:cxn ang="0">
                <a:pos x="T4" y="T5"/>
              </a:cxn>
              <a:cxn ang="0">
                <a:pos x="T6" y="T7"/>
              </a:cxn>
              <a:cxn ang="0">
                <a:pos x="T8" y="T9"/>
              </a:cxn>
            </a:cxnLst>
            <a:rect l="0" t="0" r="r" b="b"/>
            <a:pathLst>
              <a:path w="158" h="95">
                <a:moveTo>
                  <a:pt x="158" y="95"/>
                </a:moveTo>
                <a:lnTo>
                  <a:pt x="0" y="95"/>
                </a:lnTo>
                <a:lnTo>
                  <a:pt x="0" y="0"/>
                </a:lnTo>
                <a:lnTo>
                  <a:pt x="154" y="0"/>
                </a:lnTo>
                <a:lnTo>
                  <a:pt x="158" y="95"/>
                </a:lnTo>
                <a:close/>
              </a:path>
            </a:pathLst>
          </a:custGeom>
          <a:solidFill>
            <a:srgbClr val="0D30A3"/>
          </a:solidFill>
          <a:ln w="0">
            <a:solidFill>
              <a:srgbClr val="0D30A3"/>
            </a:solidFill>
            <a:round/>
            <a:headEnd/>
            <a:tailEnd/>
          </a:ln>
        </xdr:spPr>
      </xdr:sp>
      <xdr:sp macro="" textlink="">
        <xdr:nvSpPr>
          <xdr:cNvPr id="67" name="Freeform 16">
            <a:extLst>
              <a:ext uri="{FF2B5EF4-FFF2-40B4-BE49-F238E27FC236}">
                <a16:creationId xmlns:a16="http://schemas.microsoft.com/office/drawing/2014/main" id="{00000000-0008-0000-0200-000043000000}"/>
              </a:ext>
            </a:extLst>
          </xdr:cNvPr>
          <xdr:cNvSpPr>
            <a:spLocks noChangeAspect="1"/>
          </xdr:cNvSpPr>
        </xdr:nvSpPr>
        <xdr:spPr bwMode="auto">
          <a:xfrm>
            <a:off x="12892" y="5569"/>
            <a:ext cx="675" cy="1089"/>
          </a:xfrm>
          <a:custGeom>
            <a:avLst/>
            <a:gdLst>
              <a:gd name="T0" fmla="*/ 430 w 675"/>
              <a:gd name="T1" fmla="*/ 939 h 1089"/>
              <a:gd name="T2" fmla="*/ 430 w 675"/>
              <a:gd name="T3" fmla="*/ 357 h 1089"/>
              <a:gd name="T4" fmla="*/ 661 w 675"/>
              <a:gd name="T5" fmla="*/ 357 h 1089"/>
              <a:gd name="T6" fmla="*/ 661 w 675"/>
              <a:gd name="T7" fmla="*/ 208 h 1089"/>
              <a:gd name="T8" fmla="*/ 430 w 675"/>
              <a:gd name="T9" fmla="*/ 208 h 1089"/>
              <a:gd name="T10" fmla="*/ 430 w 675"/>
              <a:gd name="T11" fmla="*/ 0 h 1089"/>
              <a:gd name="T12" fmla="*/ 276 w 675"/>
              <a:gd name="T13" fmla="*/ 0 h 1089"/>
              <a:gd name="T14" fmla="*/ 276 w 675"/>
              <a:gd name="T15" fmla="*/ 208 h 1089"/>
              <a:gd name="T16" fmla="*/ 91 w 675"/>
              <a:gd name="T17" fmla="*/ 208 h 1089"/>
              <a:gd name="T18" fmla="*/ 91 w 675"/>
              <a:gd name="T19" fmla="*/ 357 h 1089"/>
              <a:gd name="T20" fmla="*/ 276 w 675"/>
              <a:gd name="T21" fmla="*/ 357 h 1089"/>
              <a:gd name="T22" fmla="*/ 276 w 675"/>
              <a:gd name="T23" fmla="*/ 939 h 1089"/>
              <a:gd name="T24" fmla="*/ 0 w 675"/>
              <a:gd name="T25" fmla="*/ 939 h 1089"/>
              <a:gd name="T26" fmla="*/ 0 w 675"/>
              <a:gd name="T27" fmla="*/ 1089 h 1089"/>
              <a:gd name="T28" fmla="*/ 675 w 675"/>
              <a:gd name="T29" fmla="*/ 1089 h 1089"/>
              <a:gd name="T30" fmla="*/ 675 w 675"/>
              <a:gd name="T31" fmla="*/ 939 h 1089"/>
              <a:gd name="T32" fmla="*/ 430 w 675"/>
              <a:gd name="T33" fmla="*/ 939 h 1089"/>
              <a:gd name="T34" fmla="*/ 430 w 675"/>
              <a:gd name="T35" fmla="*/ 939 h 10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1089">
                <a:moveTo>
                  <a:pt x="430" y="939"/>
                </a:moveTo>
                <a:lnTo>
                  <a:pt x="430" y="357"/>
                </a:lnTo>
                <a:lnTo>
                  <a:pt x="661" y="357"/>
                </a:lnTo>
                <a:lnTo>
                  <a:pt x="661" y="208"/>
                </a:lnTo>
                <a:lnTo>
                  <a:pt x="430" y="208"/>
                </a:lnTo>
                <a:lnTo>
                  <a:pt x="430" y="0"/>
                </a:lnTo>
                <a:lnTo>
                  <a:pt x="276" y="0"/>
                </a:lnTo>
                <a:lnTo>
                  <a:pt x="276" y="208"/>
                </a:lnTo>
                <a:lnTo>
                  <a:pt x="91" y="208"/>
                </a:lnTo>
                <a:lnTo>
                  <a:pt x="91" y="357"/>
                </a:lnTo>
                <a:lnTo>
                  <a:pt x="276" y="357"/>
                </a:lnTo>
                <a:lnTo>
                  <a:pt x="276" y="939"/>
                </a:lnTo>
                <a:lnTo>
                  <a:pt x="0" y="939"/>
                </a:lnTo>
                <a:lnTo>
                  <a:pt x="0" y="1089"/>
                </a:lnTo>
                <a:lnTo>
                  <a:pt x="675" y="1089"/>
                </a:lnTo>
                <a:lnTo>
                  <a:pt x="675" y="939"/>
                </a:lnTo>
                <a:lnTo>
                  <a:pt x="430" y="939"/>
                </a:lnTo>
                <a:close/>
              </a:path>
            </a:pathLst>
          </a:custGeom>
          <a:solidFill>
            <a:srgbClr val="0D30A3"/>
          </a:solidFill>
          <a:ln w="0">
            <a:solidFill>
              <a:srgbClr val="0D30A3"/>
            </a:solidFill>
            <a:round/>
            <a:headEnd/>
            <a:tailEnd/>
          </a:ln>
        </xdr:spPr>
      </xdr:sp>
      <xdr:sp macro="" textlink="">
        <xdr:nvSpPr>
          <xdr:cNvPr id="68" name="Freeform 15">
            <a:extLst>
              <a:ext uri="{FF2B5EF4-FFF2-40B4-BE49-F238E27FC236}">
                <a16:creationId xmlns:a16="http://schemas.microsoft.com/office/drawing/2014/main" id="{00000000-0008-0000-0200-000044000000}"/>
              </a:ext>
            </a:extLst>
          </xdr:cNvPr>
          <xdr:cNvSpPr>
            <a:spLocks noChangeAspect="1"/>
          </xdr:cNvSpPr>
        </xdr:nvSpPr>
        <xdr:spPr bwMode="auto">
          <a:xfrm>
            <a:off x="12467" y="5560"/>
            <a:ext cx="511" cy="1111"/>
          </a:xfrm>
          <a:custGeom>
            <a:avLst/>
            <a:gdLst>
              <a:gd name="T0" fmla="*/ 421 w 511"/>
              <a:gd name="T1" fmla="*/ 533 h 1111"/>
              <a:gd name="T2" fmla="*/ 407 w 511"/>
              <a:gd name="T3" fmla="*/ 524 h 1111"/>
              <a:gd name="T4" fmla="*/ 389 w 511"/>
              <a:gd name="T5" fmla="*/ 510 h 1111"/>
              <a:gd name="T6" fmla="*/ 371 w 511"/>
              <a:gd name="T7" fmla="*/ 501 h 1111"/>
              <a:gd name="T8" fmla="*/ 412 w 511"/>
              <a:gd name="T9" fmla="*/ 447 h 1111"/>
              <a:gd name="T10" fmla="*/ 443 w 511"/>
              <a:gd name="T11" fmla="*/ 388 h 1111"/>
              <a:gd name="T12" fmla="*/ 471 w 511"/>
              <a:gd name="T13" fmla="*/ 329 h 1111"/>
              <a:gd name="T14" fmla="*/ 471 w 511"/>
              <a:gd name="T15" fmla="*/ 122 h 1111"/>
              <a:gd name="T16" fmla="*/ 430 w 511"/>
              <a:gd name="T17" fmla="*/ 122 h 1111"/>
              <a:gd name="T18" fmla="*/ 335 w 511"/>
              <a:gd name="T19" fmla="*/ 122 h 1111"/>
              <a:gd name="T20" fmla="*/ 335 w 511"/>
              <a:gd name="T21" fmla="*/ 0 h 1111"/>
              <a:gd name="T22" fmla="*/ 176 w 511"/>
              <a:gd name="T23" fmla="*/ 0 h 1111"/>
              <a:gd name="T24" fmla="*/ 176 w 511"/>
              <a:gd name="T25" fmla="*/ 122 h 1111"/>
              <a:gd name="T26" fmla="*/ 9 w 511"/>
              <a:gd name="T27" fmla="*/ 122 h 1111"/>
              <a:gd name="T28" fmla="*/ 9 w 511"/>
              <a:gd name="T29" fmla="*/ 262 h 1111"/>
              <a:gd name="T30" fmla="*/ 18 w 511"/>
              <a:gd name="T31" fmla="*/ 262 h 1111"/>
              <a:gd name="T32" fmla="*/ 54 w 511"/>
              <a:gd name="T33" fmla="*/ 262 h 1111"/>
              <a:gd name="T34" fmla="*/ 104 w 511"/>
              <a:gd name="T35" fmla="*/ 262 h 1111"/>
              <a:gd name="T36" fmla="*/ 163 w 511"/>
              <a:gd name="T37" fmla="*/ 262 h 1111"/>
              <a:gd name="T38" fmla="*/ 222 w 511"/>
              <a:gd name="T39" fmla="*/ 262 h 1111"/>
              <a:gd name="T40" fmla="*/ 285 w 511"/>
              <a:gd name="T41" fmla="*/ 262 h 1111"/>
              <a:gd name="T42" fmla="*/ 335 w 511"/>
              <a:gd name="T43" fmla="*/ 262 h 1111"/>
              <a:gd name="T44" fmla="*/ 308 w 511"/>
              <a:gd name="T45" fmla="*/ 320 h 1111"/>
              <a:gd name="T46" fmla="*/ 271 w 511"/>
              <a:gd name="T47" fmla="*/ 388 h 1111"/>
              <a:gd name="T48" fmla="*/ 231 w 511"/>
              <a:gd name="T49" fmla="*/ 442 h 1111"/>
              <a:gd name="T50" fmla="*/ 190 w 511"/>
              <a:gd name="T51" fmla="*/ 483 h 1111"/>
              <a:gd name="T52" fmla="*/ 145 w 511"/>
              <a:gd name="T53" fmla="*/ 528 h 1111"/>
              <a:gd name="T54" fmla="*/ 104 w 511"/>
              <a:gd name="T55" fmla="*/ 564 h 1111"/>
              <a:gd name="T56" fmla="*/ 63 w 511"/>
              <a:gd name="T57" fmla="*/ 596 h 1111"/>
              <a:gd name="T58" fmla="*/ 63 w 511"/>
              <a:gd name="T59" fmla="*/ 601 h 1111"/>
              <a:gd name="T60" fmla="*/ 59 w 511"/>
              <a:gd name="T61" fmla="*/ 601 h 1111"/>
              <a:gd name="T62" fmla="*/ 54 w 511"/>
              <a:gd name="T63" fmla="*/ 605 h 1111"/>
              <a:gd name="T64" fmla="*/ 50 w 511"/>
              <a:gd name="T65" fmla="*/ 605 h 1111"/>
              <a:gd name="T66" fmla="*/ 27 w 511"/>
              <a:gd name="T67" fmla="*/ 628 h 1111"/>
              <a:gd name="T68" fmla="*/ 0 w 511"/>
              <a:gd name="T69" fmla="*/ 650 h 1111"/>
              <a:gd name="T70" fmla="*/ 0 w 511"/>
              <a:gd name="T71" fmla="*/ 831 h 1111"/>
              <a:gd name="T72" fmla="*/ 40 w 511"/>
              <a:gd name="T73" fmla="*/ 804 h 1111"/>
              <a:gd name="T74" fmla="*/ 90 w 511"/>
              <a:gd name="T75" fmla="*/ 768 h 1111"/>
              <a:gd name="T76" fmla="*/ 140 w 511"/>
              <a:gd name="T77" fmla="*/ 727 h 1111"/>
              <a:gd name="T78" fmla="*/ 154 w 511"/>
              <a:gd name="T79" fmla="*/ 718 h 1111"/>
              <a:gd name="T80" fmla="*/ 167 w 511"/>
              <a:gd name="T81" fmla="*/ 709 h 1111"/>
              <a:gd name="T82" fmla="*/ 185 w 511"/>
              <a:gd name="T83" fmla="*/ 695 h 1111"/>
              <a:gd name="T84" fmla="*/ 185 w 511"/>
              <a:gd name="T85" fmla="*/ 1111 h 1111"/>
              <a:gd name="T86" fmla="*/ 330 w 511"/>
              <a:gd name="T87" fmla="*/ 1111 h 1111"/>
              <a:gd name="T88" fmla="*/ 330 w 511"/>
              <a:gd name="T89" fmla="*/ 650 h 1111"/>
              <a:gd name="T90" fmla="*/ 330 w 511"/>
              <a:gd name="T91" fmla="*/ 650 h 1111"/>
              <a:gd name="T92" fmla="*/ 335 w 511"/>
              <a:gd name="T93" fmla="*/ 655 h 1111"/>
              <a:gd name="T94" fmla="*/ 362 w 511"/>
              <a:gd name="T95" fmla="*/ 673 h 1111"/>
              <a:gd name="T96" fmla="*/ 398 w 511"/>
              <a:gd name="T97" fmla="*/ 704 h 1111"/>
              <a:gd name="T98" fmla="*/ 439 w 511"/>
              <a:gd name="T99" fmla="*/ 736 h 1111"/>
              <a:gd name="T100" fmla="*/ 480 w 511"/>
              <a:gd name="T101" fmla="*/ 768 h 1111"/>
              <a:gd name="T102" fmla="*/ 507 w 511"/>
              <a:gd name="T103" fmla="*/ 790 h 1111"/>
              <a:gd name="T104" fmla="*/ 511 w 511"/>
              <a:gd name="T105" fmla="*/ 601 h 1111"/>
              <a:gd name="T106" fmla="*/ 498 w 511"/>
              <a:gd name="T107" fmla="*/ 592 h 1111"/>
              <a:gd name="T108" fmla="*/ 480 w 511"/>
              <a:gd name="T109" fmla="*/ 578 h 1111"/>
              <a:gd name="T110" fmla="*/ 452 w 511"/>
              <a:gd name="T111" fmla="*/ 555 h 1111"/>
              <a:gd name="T112" fmla="*/ 421 w 511"/>
              <a:gd name="T113" fmla="*/ 533 h 1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11" h="1111">
                <a:moveTo>
                  <a:pt x="421" y="533"/>
                </a:moveTo>
                <a:lnTo>
                  <a:pt x="407" y="524"/>
                </a:lnTo>
                <a:lnTo>
                  <a:pt x="389" y="510"/>
                </a:lnTo>
                <a:lnTo>
                  <a:pt x="371" y="501"/>
                </a:lnTo>
                <a:lnTo>
                  <a:pt x="412" y="447"/>
                </a:lnTo>
                <a:lnTo>
                  <a:pt x="443" y="388"/>
                </a:lnTo>
                <a:lnTo>
                  <a:pt x="471" y="329"/>
                </a:lnTo>
                <a:lnTo>
                  <a:pt x="471" y="122"/>
                </a:lnTo>
                <a:lnTo>
                  <a:pt x="430" y="122"/>
                </a:lnTo>
                <a:lnTo>
                  <a:pt x="335" y="122"/>
                </a:lnTo>
                <a:lnTo>
                  <a:pt x="335" y="0"/>
                </a:lnTo>
                <a:lnTo>
                  <a:pt x="176" y="0"/>
                </a:lnTo>
                <a:lnTo>
                  <a:pt x="176" y="122"/>
                </a:lnTo>
                <a:lnTo>
                  <a:pt x="9" y="122"/>
                </a:lnTo>
                <a:lnTo>
                  <a:pt x="9" y="262"/>
                </a:lnTo>
                <a:lnTo>
                  <a:pt x="18" y="262"/>
                </a:lnTo>
                <a:lnTo>
                  <a:pt x="54" y="262"/>
                </a:lnTo>
                <a:lnTo>
                  <a:pt x="104" y="262"/>
                </a:lnTo>
                <a:lnTo>
                  <a:pt x="163" y="262"/>
                </a:lnTo>
                <a:lnTo>
                  <a:pt x="222" y="262"/>
                </a:lnTo>
                <a:lnTo>
                  <a:pt x="285" y="262"/>
                </a:lnTo>
                <a:lnTo>
                  <a:pt x="335" y="262"/>
                </a:lnTo>
                <a:lnTo>
                  <a:pt x="308" y="320"/>
                </a:lnTo>
                <a:lnTo>
                  <a:pt x="271" y="388"/>
                </a:lnTo>
                <a:lnTo>
                  <a:pt x="231" y="442"/>
                </a:lnTo>
                <a:lnTo>
                  <a:pt x="190" y="483"/>
                </a:lnTo>
                <a:lnTo>
                  <a:pt x="145" y="528"/>
                </a:lnTo>
                <a:lnTo>
                  <a:pt x="104" y="564"/>
                </a:lnTo>
                <a:lnTo>
                  <a:pt x="63" y="596"/>
                </a:lnTo>
                <a:lnTo>
                  <a:pt x="63" y="601"/>
                </a:lnTo>
                <a:lnTo>
                  <a:pt x="59" y="601"/>
                </a:lnTo>
                <a:lnTo>
                  <a:pt x="54" y="605"/>
                </a:lnTo>
                <a:lnTo>
                  <a:pt x="50" y="605"/>
                </a:lnTo>
                <a:lnTo>
                  <a:pt x="27" y="628"/>
                </a:lnTo>
                <a:lnTo>
                  <a:pt x="0" y="650"/>
                </a:lnTo>
                <a:lnTo>
                  <a:pt x="0" y="831"/>
                </a:lnTo>
                <a:lnTo>
                  <a:pt x="40" y="804"/>
                </a:lnTo>
                <a:lnTo>
                  <a:pt x="90" y="768"/>
                </a:lnTo>
                <a:lnTo>
                  <a:pt x="140" y="727"/>
                </a:lnTo>
                <a:lnTo>
                  <a:pt x="154" y="718"/>
                </a:lnTo>
                <a:lnTo>
                  <a:pt x="167" y="709"/>
                </a:lnTo>
                <a:lnTo>
                  <a:pt x="185" y="695"/>
                </a:lnTo>
                <a:lnTo>
                  <a:pt x="185" y="1111"/>
                </a:lnTo>
                <a:lnTo>
                  <a:pt x="330" y="1111"/>
                </a:lnTo>
                <a:lnTo>
                  <a:pt x="330" y="650"/>
                </a:lnTo>
                <a:lnTo>
                  <a:pt x="335" y="655"/>
                </a:lnTo>
                <a:lnTo>
                  <a:pt x="362" y="673"/>
                </a:lnTo>
                <a:lnTo>
                  <a:pt x="398" y="704"/>
                </a:lnTo>
                <a:lnTo>
                  <a:pt x="439" y="736"/>
                </a:lnTo>
                <a:lnTo>
                  <a:pt x="480" y="768"/>
                </a:lnTo>
                <a:lnTo>
                  <a:pt x="507" y="790"/>
                </a:lnTo>
                <a:lnTo>
                  <a:pt x="511" y="601"/>
                </a:lnTo>
                <a:lnTo>
                  <a:pt x="498" y="592"/>
                </a:lnTo>
                <a:lnTo>
                  <a:pt x="480" y="578"/>
                </a:lnTo>
                <a:lnTo>
                  <a:pt x="452" y="555"/>
                </a:lnTo>
                <a:lnTo>
                  <a:pt x="421" y="533"/>
                </a:lnTo>
                <a:close/>
              </a:path>
            </a:pathLst>
          </a:custGeom>
          <a:solidFill>
            <a:srgbClr val="0D30A3"/>
          </a:solidFill>
          <a:ln w="0">
            <a:solidFill>
              <a:srgbClr val="0D30A3"/>
            </a:solidFill>
            <a:round/>
            <a:headEnd/>
            <a:tailEnd/>
          </a:ln>
        </xdr:spPr>
      </xdr:sp>
      <xdr:sp macro="" textlink="">
        <xdr:nvSpPr>
          <xdr:cNvPr id="69" name="Freeform 14">
            <a:extLst>
              <a:ext uri="{FF2B5EF4-FFF2-40B4-BE49-F238E27FC236}">
                <a16:creationId xmlns:a16="http://schemas.microsoft.com/office/drawing/2014/main" id="{00000000-0008-0000-0200-000045000000}"/>
              </a:ext>
            </a:extLst>
          </xdr:cNvPr>
          <xdr:cNvSpPr>
            <a:spLocks noChangeAspect="1"/>
          </xdr:cNvSpPr>
        </xdr:nvSpPr>
        <xdr:spPr bwMode="auto">
          <a:xfrm>
            <a:off x="11308" y="6142"/>
            <a:ext cx="1027" cy="520"/>
          </a:xfrm>
          <a:custGeom>
            <a:avLst/>
            <a:gdLst>
              <a:gd name="T0" fmla="*/ 1027 w 1027"/>
              <a:gd name="T1" fmla="*/ 150 h 520"/>
              <a:gd name="T2" fmla="*/ 1027 w 1027"/>
              <a:gd name="T3" fmla="*/ 0 h 520"/>
              <a:gd name="T4" fmla="*/ 0 w 1027"/>
              <a:gd name="T5" fmla="*/ 0 h 520"/>
              <a:gd name="T6" fmla="*/ 0 w 1027"/>
              <a:gd name="T7" fmla="*/ 150 h 520"/>
              <a:gd name="T8" fmla="*/ 208 w 1027"/>
              <a:gd name="T9" fmla="*/ 150 h 520"/>
              <a:gd name="T10" fmla="*/ 181 w 1027"/>
              <a:gd name="T11" fmla="*/ 195 h 520"/>
              <a:gd name="T12" fmla="*/ 154 w 1027"/>
              <a:gd name="T13" fmla="*/ 235 h 520"/>
              <a:gd name="T14" fmla="*/ 126 w 1027"/>
              <a:gd name="T15" fmla="*/ 276 h 520"/>
              <a:gd name="T16" fmla="*/ 108 w 1027"/>
              <a:gd name="T17" fmla="*/ 303 h 520"/>
              <a:gd name="T18" fmla="*/ 99 w 1027"/>
              <a:gd name="T19" fmla="*/ 321 h 520"/>
              <a:gd name="T20" fmla="*/ 72 w 1027"/>
              <a:gd name="T21" fmla="*/ 375 h 520"/>
              <a:gd name="T22" fmla="*/ 68 w 1027"/>
              <a:gd name="T23" fmla="*/ 421 h 520"/>
              <a:gd name="T24" fmla="*/ 81 w 1027"/>
              <a:gd name="T25" fmla="*/ 466 h 520"/>
              <a:gd name="T26" fmla="*/ 95 w 1027"/>
              <a:gd name="T27" fmla="*/ 479 h 520"/>
              <a:gd name="T28" fmla="*/ 113 w 1027"/>
              <a:gd name="T29" fmla="*/ 497 h 520"/>
              <a:gd name="T30" fmla="*/ 145 w 1027"/>
              <a:gd name="T31" fmla="*/ 511 h 520"/>
              <a:gd name="T32" fmla="*/ 185 w 1027"/>
              <a:gd name="T33" fmla="*/ 520 h 520"/>
              <a:gd name="T34" fmla="*/ 810 w 1027"/>
              <a:gd name="T35" fmla="*/ 520 h 520"/>
              <a:gd name="T36" fmla="*/ 864 w 1027"/>
              <a:gd name="T37" fmla="*/ 511 h 520"/>
              <a:gd name="T38" fmla="*/ 905 w 1027"/>
              <a:gd name="T39" fmla="*/ 488 h 520"/>
              <a:gd name="T40" fmla="*/ 937 w 1027"/>
              <a:gd name="T41" fmla="*/ 457 h 520"/>
              <a:gd name="T42" fmla="*/ 960 w 1027"/>
              <a:gd name="T43" fmla="*/ 412 h 520"/>
              <a:gd name="T44" fmla="*/ 964 w 1027"/>
              <a:gd name="T45" fmla="*/ 362 h 520"/>
              <a:gd name="T46" fmla="*/ 964 w 1027"/>
              <a:gd name="T47" fmla="*/ 199 h 520"/>
              <a:gd name="T48" fmla="*/ 815 w 1027"/>
              <a:gd name="T49" fmla="*/ 199 h 520"/>
              <a:gd name="T50" fmla="*/ 815 w 1027"/>
              <a:gd name="T51" fmla="*/ 348 h 520"/>
              <a:gd name="T52" fmla="*/ 810 w 1027"/>
              <a:gd name="T53" fmla="*/ 357 h 520"/>
              <a:gd name="T54" fmla="*/ 806 w 1027"/>
              <a:gd name="T55" fmla="*/ 366 h 520"/>
              <a:gd name="T56" fmla="*/ 797 w 1027"/>
              <a:gd name="T57" fmla="*/ 366 h 520"/>
              <a:gd name="T58" fmla="*/ 783 w 1027"/>
              <a:gd name="T59" fmla="*/ 366 h 520"/>
              <a:gd name="T60" fmla="*/ 738 w 1027"/>
              <a:gd name="T61" fmla="*/ 366 h 520"/>
              <a:gd name="T62" fmla="*/ 679 w 1027"/>
              <a:gd name="T63" fmla="*/ 366 h 520"/>
              <a:gd name="T64" fmla="*/ 602 w 1027"/>
              <a:gd name="T65" fmla="*/ 366 h 520"/>
              <a:gd name="T66" fmla="*/ 516 w 1027"/>
              <a:gd name="T67" fmla="*/ 366 h 520"/>
              <a:gd name="T68" fmla="*/ 434 w 1027"/>
              <a:gd name="T69" fmla="*/ 366 h 520"/>
              <a:gd name="T70" fmla="*/ 357 w 1027"/>
              <a:gd name="T71" fmla="*/ 366 h 520"/>
              <a:gd name="T72" fmla="*/ 294 w 1027"/>
              <a:gd name="T73" fmla="*/ 366 h 520"/>
              <a:gd name="T74" fmla="*/ 244 w 1027"/>
              <a:gd name="T75" fmla="*/ 366 h 520"/>
              <a:gd name="T76" fmla="*/ 276 w 1027"/>
              <a:gd name="T77" fmla="*/ 321 h 520"/>
              <a:gd name="T78" fmla="*/ 312 w 1027"/>
              <a:gd name="T79" fmla="*/ 267 h 520"/>
              <a:gd name="T80" fmla="*/ 348 w 1027"/>
              <a:gd name="T81" fmla="*/ 208 h 520"/>
              <a:gd name="T82" fmla="*/ 385 w 1027"/>
              <a:gd name="T83" fmla="*/ 150 h 520"/>
              <a:gd name="T84" fmla="*/ 1027 w 1027"/>
              <a:gd name="T85" fmla="*/ 150 h 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27" h="520">
                <a:moveTo>
                  <a:pt x="1027" y="150"/>
                </a:moveTo>
                <a:lnTo>
                  <a:pt x="1027" y="0"/>
                </a:lnTo>
                <a:lnTo>
                  <a:pt x="0" y="0"/>
                </a:lnTo>
                <a:lnTo>
                  <a:pt x="0" y="150"/>
                </a:lnTo>
                <a:lnTo>
                  <a:pt x="208" y="150"/>
                </a:lnTo>
                <a:lnTo>
                  <a:pt x="181" y="195"/>
                </a:lnTo>
                <a:lnTo>
                  <a:pt x="154" y="235"/>
                </a:lnTo>
                <a:lnTo>
                  <a:pt x="126" y="276"/>
                </a:lnTo>
                <a:lnTo>
                  <a:pt x="108" y="303"/>
                </a:lnTo>
                <a:lnTo>
                  <a:pt x="99" y="321"/>
                </a:lnTo>
                <a:lnTo>
                  <a:pt x="72" y="375"/>
                </a:lnTo>
                <a:lnTo>
                  <a:pt x="68" y="421"/>
                </a:lnTo>
                <a:lnTo>
                  <a:pt x="81" y="466"/>
                </a:lnTo>
                <a:lnTo>
                  <a:pt x="95" y="479"/>
                </a:lnTo>
                <a:lnTo>
                  <a:pt x="113" y="497"/>
                </a:lnTo>
                <a:lnTo>
                  <a:pt x="145" y="511"/>
                </a:lnTo>
                <a:lnTo>
                  <a:pt x="185" y="520"/>
                </a:lnTo>
                <a:lnTo>
                  <a:pt x="810" y="520"/>
                </a:lnTo>
                <a:lnTo>
                  <a:pt x="864" y="511"/>
                </a:lnTo>
                <a:lnTo>
                  <a:pt x="905" y="488"/>
                </a:lnTo>
                <a:lnTo>
                  <a:pt x="937" y="457"/>
                </a:lnTo>
                <a:lnTo>
                  <a:pt x="960" y="412"/>
                </a:lnTo>
                <a:lnTo>
                  <a:pt x="964" y="362"/>
                </a:lnTo>
                <a:lnTo>
                  <a:pt x="964" y="199"/>
                </a:lnTo>
                <a:lnTo>
                  <a:pt x="815" y="199"/>
                </a:lnTo>
                <a:lnTo>
                  <a:pt x="815" y="348"/>
                </a:lnTo>
                <a:lnTo>
                  <a:pt x="810" y="357"/>
                </a:lnTo>
                <a:lnTo>
                  <a:pt x="806" y="366"/>
                </a:lnTo>
                <a:lnTo>
                  <a:pt x="797" y="366"/>
                </a:lnTo>
                <a:lnTo>
                  <a:pt x="783" y="366"/>
                </a:lnTo>
                <a:lnTo>
                  <a:pt x="738" y="366"/>
                </a:lnTo>
                <a:lnTo>
                  <a:pt x="679" y="366"/>
                </a:lnTo>
                <a:lnTo>
                  <a:pt x="602" y="366"/>
                </a:lnTo>
                <a:lnTo>
                  <a:pt x="516" y="366"/>
                </a:lnTo>
                <a:lnTo>
                  <a:pt x="434" y="366"/>
                </a:lnTo>
                <a:lnTo>
                  <a:pt x="357" y="366"/>
                </a:lnTo>
                <a:lnTo>
                  <a:pt x="294" y="366"/>
                </a:lnTo>
                <a:lnTo>
                  <a:pt x="244" y="366"/>
                </a:lnTo>
                <a:lnTo>
                  <a:pt x="276" y="321"/>
                </a:lnTo>
                <a:lnTo>
                  <a:pt x="312" y="267"/>
                </a:lnTo>
                <a:lnTo>
                  <a:pt x="348" y="208"/>
                </a:lnTo>
                <a:lnTo>
                  <a:pt x="385" y="150"/>
                </a:lnTo>
                <a:lnTo>
                  <a:pt x="1027" y="150"/>
                </a:lnTo>
                <a:close/>
              </a:path>
            </a:pathLst>
          </a:custGeom>
          <a:solidFill>
            <a:srgbClr val="0D30A3"/>
          </a:solidFill>
          <a:ln w="0">
            <a:solidFill>
              <a:srgbClr val="0D30A3"/>
            </a:solidFill>
            <a:round/>
            <a:headEnd/>
            <a:tailEnd/>
          </a:ln>
        </xdr:spPr>
      </xdr:sp>
      <xdr:sp macro="" textlink="">
        <xdr:nvSpPr>
          <xdr:cNvPr id="70" name="Freeform 13">
            <a:extLst>
              <a:ext uri="{FF2B5EF4-FFF2-40B4-BE49-F238E27FC236}">
                <a16:creationId xmlns:a16="http://schemas.microsoft.com/office/drawing/2014/main" id="{00000000-0008-0000-0200-000046000000}"/>
              </a:ext>
            </a:extLst>
          </xdr:cNvPr>
          <xdr:cNvSpPr>
            <a:spLocks noChangeAspect="1" noEditPoints="1"/>
          </xdr:cNvSpPr>
        </xdr:nvSpPr>
        <xdr:spPr bwMode="auto">
          <a:xfrm>
            <a:off x="11271" y="5560"/>
            <a:ext cx="1087" cy="501"/>
          </a:xfrm>
          <a:custGeom>
            <a:avLst/>
            <a:gdLst>
              <a:gd name="T0" fmla="*/ 1087 w 1087"/>
              <a:gd name="T1" fmla="*/ 348 h 501"/>
              <a:gd name="T2" fmla="*/ 1028 w 1087"/>
              <a:gd name="T3" fmla="*/ 325 h 501"/>
              <a:gd name="T4" fmla="*/ 969 w 1087"/>
              <a:gd name="T5" fmla="*/ 293 h 501"/>
              <a:gd name="T6" fmla="*/ 920 w 1087"/>
              <a:gd name="T7" fmla="*/ 262 h 501"/>
              <a:gd name="T8" fmla="*/ 883 w 1087"/>
              <a:gd name="T9" fmla="*/ 230 h 501"/>
              <a:gd name="T10" fmla="*/ 847 w 1087"/>
              <a:gd name="T11" fmla="*/ 189 h 501"/>
              <a:gd name="T12" fmla="*/ 815 w 1087"/>
              <a:gd name="T13" fmla="*/ 149 h 501"/>
              <a:gd name="T14" fmla="*/ 784 w 1087"/>
              <a:gd name="T15" fmla="*/ 113 h 501"/>
              <a:gd name="T16" fmla="*/ 761 w 1087"/>
              <a:gd name="T17" fmla="*/ 81 h 501"/>
              <a:gd name="T18" fmla="*/ 752 w 1087"/>
              <a:gd name="T19" fmla="*/ 58 h 501"/>
              <a:gd name="T20" fmla="*/ 748 w 1087"/>
              <a:gd name="T21" fmla="*/ 49 h 501"/>
              <a:gd name="T22" fmla="*/ 743 w 1087"/>
              <a:gd name="T23" fmla="*/ 40 h 501"/>
              <a:gd name="T24" fmla="*/ 738 w 1087"/>
              <a:gd name="T25" fmla="*/ 31 h 501"/>
              <a:gd name="T26" fmla="*/ 738 w 1087"/>
              <a:gd name="T27" fmla="*/ 27 h 501"/>
              <a:gd name="T28" fmla="*/ 729 w 1087"/>
              <a:gd name="T29" fmla="*/ 13 h 501"/>
              <a:gd name="T30" fmla="*/ 720 w 1087"/>
              <a:gd name="T31" fmla="*/ 9 h 501"/>
              <a:gd name="T32" fmla="*/ 707 w 1087"/>
              <a:gd name="T33" fmla="*/ 4 h 501"/>
              <a:gd name="T34" fmla="*/ 693 w 1087"/>
              <a:gd name="T35" fmla="*/ 0 h 501"/>
              <a:gd name="T36" fmla="*/ 675 w 1087"/>
              <a:gd name="T37" fmla="*/ 0 h 501"/>
              <a:gd name="T38" fmla="*/ 652 w 1087"/>
              <a:gd name="T39" fmla="*/ 0 h 501"/>
              <a:gd name="T40" fmla="*/ 607 w 1087"/>
              <a:gd name="T41" fmla="*/ 0 h 501"/>
              <a:gd name="T42" fmla="*/ 544 w 1087"/>
              <a:gd name="T43" fmla="*/ 0 h 501"/>
              <a:gd name="T44" fmla="*/ 480 w 1087"/>
              <a:gd name="T45" fmla="*/ 0 h 501"/>
              <a:gd name="T46" fmla="*/ 426 w 1087"/>
              <a:gd name="T47" fmla="*/ 0 h 501"/>
              <a:gd name="T48" fmla="*/ 385 w 1087"/>
              <a:gd name="T49" fmla="*/ 0 h 501"/>
              <a:gd name="T50" fmla="*/ 367 w 1087"/>
              <a:gd name="T51" fmla="*/ 0 h 501"/>
              <a:gd name="T52" fmla="*/ 349 w 1087"/>
              <a:gd name="T53" fmla="*/ 40 h 501"/>
              <a:gd name="T54" fmla="*/ 313 w 1087"/>
              <a:gd name="T55" fmla="*/ 104 h 501"/>
              <a:gd name="T56" fmla="*/ 286 w 1087"/>
              <a:gd name="T57" fmla="*/ 149 h 501"/>
              <a:gd name="T58" fmla="*/ 254 w 1087"/>
              <a:gd name="T59" fmla="*/ 185 h 501"/>
              <a:gd name="T60" fmla="*/ 218 w 1087"/>
              <a:gd name="T61" fmla="*/ 212 h 501"/>
              <a:gd name="T62" fmla="*/ 177 w 1087"/>
              <a:gd name="T63" fmla="*/ 248 h 501"/>
              <a:gd name="T64" fmla="*/ 105 w 1087"/>
              <a:gd name="T65" fmla="*/ 293 h 501"/>
              <a:gd name="T66" fmla="*/ 50 w 1087"/>
              <a:gd name="T67" fmla="*/ 325 h 501"/>
              <a:gd name="T68" fmla="*/ 0 w 1087"/>
              <a:gd name="T69" fmla="*/ 343 h 501"/>
              <a:gd name="T70" fmla="*/ 0 w 1087"/>
              <a:gd name="T71" fmla="*/ 492 h 501"/>
              <a:gd name="T72" fmla="*/ 50 w 1087"/>
              <a:gd name="T73" fmla="*/ 483 h 501"/>
              <a:gd name="T74" fmla="*/ 105 w 1087"/>
              <a:gd name="T75" fmla="*/ 461 h 501"/>
              <a:gd name="T76" fmla="*/ 168 w 1087"/>
              <a:gd name="T77" fmla="*/ 429 h 501"/>
              <a:gd name="T78" fmla="*/ 240 w 1087"/>
              <a:gd name="T79" fmla="*/ 384 h 501"/>
              <a:gd name="T80" fmla="*/ 240 w 1087"/>
              <a:gd name="T81" fmla="*/ 456 h 501"/>
              <a:gd name="T82" fmla="*/ 843 w 1087"/>
              <a:gd name="T83" fmla="*/ 456 h 501"/>
              <a:gd name="T84" fmla="*/ 843 w 1087"/>
              <a:gd name="T85" fmla="*/ 388 h 501"/>
              <a:gd name="T86" fmla="*/ 920 w 1087"/>
              <a:gd name="T87" fmla="*/ 438 h 501"/>
              <a:gd name="T88" fmla="*/ 1001 w 1087"/>
              <a:gd name="T89" fmla="*/ 474 h 501"/>
              <a:gd name="T90" fmla="*/ 1087 w 1087"/>
              <a:gd name="T91" fmla="*/ 501 h 501"/>
              <a:gd name="T92" fmla="*/ 1087 w 1087"/>
              <a:gd name="T93" fmla="*/ 348 h 501"/>
              <a:gd name="T94" fmla="*/ 458 w 1087"/>
              <a:gd name="T95" fmla="*/ 149 h 501"/>
              <a:gd name="T96" fmla="*/ 512 w 1087"/>
              <a:gd name="T97" fmla="*/ 149 h 501"/>
              <a:gd name="T98" fmla="*/ 575 w 1087"/>
              <a:gd name="T99" fmla="*/ 149 h 501"/>
              <a:gd name="T100" fmla="*/ 634 w 1087"/>
              <a:gd name="T101" fmla="*/ 149 h 501"/>
              <a:gd name="T102" fmla="*/ 689 w 1087"/>
              <a:gd name="T103" fmla="*/ 230 h 501"/>
              <a:gd name="T104" fmla="*/ 761 w 1087"/>
              <a:gd name="T105" fmla="*/ 311 h 501"/>
              <a:gd name="T106" fmla="*/ 331 w 1087"/>
              <a:gd name="T107" fmla="*/ 311 h 501"/>
              <a:gd name="T108" fmla="*/ 376 w 1087"/>
              <a:gd name="T109" fmla="*/ 266 h 501"/>
              <a:gd name="T110" fmla="*/ 417 w 1087"/>
              <a:gd name="T111" fmla="*/ 217 h 501"/>
              <a:gd name="T112" fmla="*/ 458 w 1087"/>
              <a:gd name="T113" fmla="*/ 149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087" h="501">
                <a:moveTo>
                  <a:pt x="1087" y="348"/>
                </a:moveTo>
                <a:lnTo>
                  <a:pt x="1028" y="325"/>
                </a:lnTo>
                <a:lnTo>
                  <a:pt x="969" y="293"/>
                </a:lnTo>
                <a:lnTo>
                  <a:pt x="920" y="262"/>
                </a:lnTo>
                <a:lnTo>
                  <a:pt x="883" y="230"/>
                </a:lnTo>
                <a:lnTo>
                  <a:pt x="847" y="189"/>
                </a:lnTo>
                <a:lnTo>
                  <a:pt x="815" y="149"/>
                </a:lnTo>
                <a:lnTo>
                  <a:pt x="784" y="113"/>
                </a:lnTo>
                <a:lnTo>
                  <a:pt x="761" y="81"/>
                </a:lnTo>
                <a:lnTo>
                  <a:pt x="752" y="58"/>
                </a:lnTo>
                <a:lnTo>
                  <a:pt x="748" y="49"/>
                </a:lnTo>
                <a:lnTo>
                  <a:pt x="743" y="40"/>
                </a:lnTo>
                <a:lnTo>
                  <a:pt x="738" y="31"/>
                </a:lnTo>
                <a:lnTo>
                  <a:pt x="738" y="27"/>
                </a:lnTo>
                <a:lnTo>
                  <a:pt x="729" y="13"/>
                </a:lnTo>
                <a:lnTo>
                  <a:pt x="720" y="9"/>
                </a:lnTo>
                <a:lnTo>
                  <a:pt x="707" y="4"/>
                </a:lnTo>
                <a:lnTo>
                  <a:pt x="693" y="0"/>
                </a:lnTo>
                <a:lnTo>
                  <a:pt x="675" y="0"/>
                </a:lnTo>
                <a:lnTo>
                  <a:pt x="652" y="0"/>
                </a:lnTo>
                <a:lnTo>
                  <a:pt x="607" y="0"/>
                </a:lnTo>
                <a:lnTo>
                  <a:pt x="544" y="0"/>
                </a:lnTo>
                <a:lnTo>
                  <a:pt x="480" y="0"/>
                </a:lnTo>
                <a:lnTo>
                  <a:pt x="426" y="0"/>
                </a:lnTo>
                <a:lnTo>
                  <a:pt x="385" y="0"/>
                </a:lnTo>
                <a:lnTo>
                  <a:pt x="367" y="0"/>
                </a:lnTo>
                <a:lnTo>
                  <a:pt x="349" y="40"/>
                </a:lnTo>
                <a:lnTo>
                  <a:pt x="313" y="104"/>
                </a:lnTo>
                <a:lnTo>
                  <a:pt x="286" y="149"/>
                </a:lnTo>
                <a:lnTo>
                  <a:pt x="254" y="185"/>
                </a:lnTo>
                <a:lnTo>
                  <a:pt x="218" y="212"/>
                </a:lnTo>
                <a:lnTo>
                  <a:pt x="177" y="248"/>
                </a:lnTo>
                <a:lnTo>
                  <a:pt x="105" y="293"/>
                </a:lnTo>
                <a:lnTo>
                  <a:pt x="50" y="325"/>
                </a:lnTo>
                <a:lnTo>
                  <a:pt x="0" y="343"/>
                </a:lnTo>
                <a:lnTo>
                  <a:pt x="0" y="492"/>
                </a:lnTo>
                <a:lnTo>
                  <a:pt x="50" y="483"/>
                </a:lnTo>
                <a:lnTo>
                  <a:pt x="105" y="461"/>
                </a:lnTo>
                <a:lnTo>
                  <a:pt x="168" y="429"/>
                </a:lnTo>
                <a:lnTo>
                  <a:pt x="240" y="384"/>
                </a:lnTo>
                <a:lnTo>
                  <a:pt x="240" y="456"/>
                </a:lnTo>
                <a:lnTo>
                  <a:pt x="843" y="456"/>
                </a:lnTo>
                <a:lnTo>
                  <a:pt x="843" y="388"/>
                </a:lnTo>
                <a:lnTo>
                  <a:pt x="920" y="438"/>
                </a:lnTo>
                <a:lnTo>
                  <a:pt x="1001" y="474"/>
                </a:lnTo>
                <a:lnTo>
                  <a:pt x="1087" y="501"/>
                </a:lnTo>
                <a:lnTo>
                  <a:pt x="1087" y="348"/>
                </a:lnTo>
                <a:close/>
                <a:moveTo>
                  <a:pt x="458" y="149"/>
                </a:moveTo>
                <a:lnTo>
                  <a:pt x="512" y="149"/>
                </a:lnTo>
                <a:lnTo>
                  <a:pt x="575" y="149"/>
                </a:lnTo>
                <a:lnTo>
                  <a:pt x="634" y="149"/>
                </a:lnTo>
                <a:lnTo>
                  <a:pt x="689" y="230"/>
                </a:lnTo>
                <a:lnTo>
                  <a:pt x="761" y="311"/>
                </a:lnTo>
                <a:lnTo>
                  <a:pt x="331" y="311"/>
                </a:lnTo>
                <a:lnTo>
                  <a:pt x="376" y="266"/>
                </a:lnTo>
                <a:lnTo>
                  <a:pt x="417" y="217"/>
                </a:lnTo>
                <a:lnTo>
                  <a:pt x="458" y="149"/>
                </a:lnTo>
                <a:close/>
              </a:path>
            </a:pathLst>
          </a:custGeom>
          <a:solidFill>
            <a:srgbClr val="0D30A3"/>
          </a:solidFill>
          <a:ln w="0">
            <a:solidFill>
              <a:srgbClr val="0D30A3"/>
            </a:solidFill>
            <a:round/>
            <a:headEnd/>
            <a:tailEnd/>
          </a:ln>
        </xdr:spPr>
      </xdr:sp>
      <xdr:sp macro="" textlink="">
        <xdr:nvSpPr>
          <xdr:cNvPr id="71" name="Freeform 12">
            <a:extLst>
              <a:ext uri="{FF2B5EF4-FFF2-40B4-BE49-F238E27FC236}">
                <a16:creationId xmlns:a16="http://schemas.microsoft.com/office/drawing/2014/main" id="{00000000-0008-0000-0200-000047000000}"/>
              </a:ext>
            </a:extLst>
          </xdr:cNvPr>
          <xdr:cNvSpPr>
            <a:spLocks noChangeAspect="1"/>
          </xdr:cNvSpPr>
        </xdr:nvSpPr>
        <xdr:spPr bwMode="auto">
          <a:xfrm>
            <a:off x="1764" y="5284"/>
            <a:ext cx="937" cy="1627"/>
          </a:xfrm>
          <a:custGeom>
            <a:avLst/>
            <a:gdLst>
              <a:gd name="T0" fmla="*/ 299 w 937"/>
              <a:gd name="T1" fmla="*/ 813 h 1627"/>
              <a:gd name="T2" fmla="*/ 312 w 937"/>
              <a:gd name="T3" fmla="*/ 669 h 1627"/>
              <a:gd name="T4" fmla="*/ 339 w 937"/>
              <a:gd name="T5" fmla="*/ 529 h 1627"/>
              <a:gd name="T6" fmla="*/ 389 w 937"/>
              <a:gd name="T7" fmla="*/ 402 h 1627"/>
              <a:gd name="T8" fmla="*/ 448 w 937"/>
              <a:gd name="T9" fmla="*/ 289 h 1627"/>
              <a:gd name="T10" fmla="*/ 525 w 937"/>
              <a:gd name="T11" fmla="*/ 190 h 1627"/>
              <a:gd name="T12" fmla="*/ 616 w 937"/>
              <a:gd name="T13" fmla="*/ 109 h 1627"/>
              <a:gd name="T14" fmla="*/ 715 w 937"/>
              <a:gd name="T15" fmla="*/ 50 h 1627"/>
              <a:gd name="T16" fmla="*/ 819 w 937"/>
              <a:gd name="T17" fmla="*/ 14 h 1627"/>
              <a:gd name="T18" fmla="*/ 937 w 937"/>
              <a:gd name="T19" fmla="*/ 0 h 1627"/>
              <a:gd name="T20" fmla="*/ 661 w 937"/>
              <a:gd name="T21" fmla="*/ 0 h 1627"/>
              <a:gd name="T22" fmla="*/ 543 w 937"/>
              <a:gd name="T23" fmla="*/ 14 h 1627"/>
              <a:gd name="T24" fmla="*/ 434 w 937"/>
              <a:gd name="T25" fmla="*/ 50 h 1627"/>
              <a:gd name="T26" fmla="*/ 335 w 937"/>
              <a:gd name="T27" fmla="*/ 109 h 1627"/>
              <a:gd name="T28" fmla="*/ 240 w 937"/>
              <a:gd name="T29" fmla="*/ 190 h 1627"/>
              <a:gd name="T30" fmla="*/ 158 w 937"/>
              <a:gd name="T31" fmla="*/ 289 h 1627"/>
              <a:gd name="T32" fmla="*/ 95 w 937"/>
              <a:gd name="T33" fmla="*/ 402 h 1627"/>
              <a:gd name="T34" fmla="*/ 45 w 937"/>
              <a:gd name="T35" fmla="*/ 529 h 1627"/>
              <a:gd name="T36" fmla="*/ 13 w 937"/>
              <a:gd name="T37" fmla="*/ 669 h 1627"/>
              <a:gd name="T38" fmla="*/ 0 w 937"/>
              <a:gd name="T39" fmla="*/ 813 h 1627"/>
              <a:gd name="T40" fmla="*/ 9 w 937"/>
              <a:gd name="T41" fmla="*/ 958 h 1627"/>
              <a:gd name="T42" fmla="*/ 41 w 937"/>
              <a:gd name="T43" fmla="*/ 1098 h 1627"/>
              <a:gd name="T44" fmla="*/ 86 w 937"/>
              <a:gd name="T45" fmla="*/ 1224 h 1627"/>
              <a:gd name="T46" fmla="*/ 149 w 937"/>
              <a:gd name="T47" fmla="*/ 1337 h 1627"/>
              <a:gd name="T48" fmla="*/ 226 w 937"/>
              <a:gd name="T49" fmla="*/ 1437 h 1627"/>
              <a:gd name="T50" fmla="*/ 317 w 937"/>
              <a:gd name="T51" fmla="*/ 1518 h 1627"/>
              <a:gd name="T52" fmla="*/ 412 w 937"/>
              <a:gd name="T53" fmla="*/ 1577 h 1627"/>
              <a:gd name="T54" fmla="*/ 521 w 937"/>
              <a:gd name="T55" fmla="*/ 1613 h 1627"/>
              <a:gd name="T56" fmla="*/ 634 w 937"/>
              <a:gd name="T57" fmla="*/ 1627 h 1627"/>
              <a:gd name="T58" fmla="*/ 656 w 937"/>
              <a:gd name="T59" fmla="*/ 1627 h 1627"/>
              <a:gd name="T60" fmla="*/ 729 w 937"/>
              <a:gd name="T61" fmla="*/ 1622 h 1627"/>
              <a:gd name="T62" fmla="*/ 797 w 937"/>
              <a:gd name="T63" fmla="*/ 1608 h 1627"/>
              <a:gd name="T64" fmla="*/ 693 w 937"/>
              <a:gd name="T65" fmla="*/ 1568 h 1627"/>
              <a:gd name="T66" fmla="*/ 597 w 937"/>
              <a:gd name="T67" fmla="*/ 1505 h 1627"/>
              <a:gd name="T68" fmla="*/ 516 w 937"/>
              <a:gd name="T69" fmla="*/ 1423 h 1627"/>
              <a:gd name="T70" fmla="*/ 444 w 937"/>
              <a:gd name="T71" fmla="*/ 1324 h 1627"/>
              <a:gd name="T72" fmla="*/ 385 w 937"/>
              <a:gd name="T73" fmla="*/ 1215 h 1627"/>
              <a:gd name="T74" fmla="*/ 339 w 937"/>
              <a:gd name="T75" fmla="*/ 1089 h 1627"/>
              <a:gd name="T76" fmla="*/ 312 w 937"/>
              <a:gd name="T77" fmla="*/ 953 h 1627"/>
              <a:gd name="T78" fmla="*/ 299 w 937"/>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7" h="1627">
                <a:moveTo>
                  <a:pt x="299" y="813"/>
                </a:moveTo>
                <a:lnTo>
                  <a:pt x="312" y="669"/>
                </a:lnTo>
                <a:lnTo>
                  <a:pt x="339" y="529"/>
                </a:lnTo>
                <a:lnTo>
                  <a:pt x="389" y="402"/>
                </a:lnTo>
                <a:lnTo>
                  <a:pt x="448" y="289"/>
                </a:lnTo>
                <a:lnTo>
                  <a:pt x="525" y="190"/>
                </a:lnTo>
                <a:lnTo>
                  <a:pt x="616" y="109"/>
                </a:lnTo>
                <a:lnTo>
                  <a:pt x="715" y="50"/>
                </a:lnTo>
                <a:lnTo>
                  <a:pt x="819" y="14"/>
                </a:lnTo>
                <a:lnTo>
                  <a:pt x="937" y="0"/>
                </a:lnTo>
                <a:lnTo>
                  <a:pt x="661" y="0"/>
                </a:lnTo>
                <a:lnTo>
                  <a:pt x="543" y="14"/>
                </a:lnTo>
                <a:lnTo>
                  <a:pt x="434" y="50"/>
                </a:lnTo>
                <a:lnTo>
                  <a:pt x="335" y="109"/>
                </a:lnTo>
                <a:lnTo>
                  <a:pt x="240" y="190"/>
                </a:lnTo>
                <a:lnTo>
                  <a:pt x="158" y="289"/>
                </a:lnTo>
                <a:lnTo>
                  <a:pt x="95" y="402"/>
                </a:lnTo>
                <a:lnTo>
                  <a:pt x="45" y="529"/>
                </a:lnTo>
                <a:lnTo>
                  <a:pt x="13" y="669"/>
                </a:lnTo>
                <a:lnTo>
                  <a:pt x="0" y="813"/>
                </a:lnTo>
                <a:lnTo>
                  <a:pt x="9" y="958"/>
                </a:lnTo>
                <a:lnTo>
                  <a:pt x="41" y="1098"/>
                </a:lnTo>
                <a:lnTo>
                  <a:pt x="86" y="1224"/>
                </a:lnTo>
                <a:lnTo>
                  <a:pt x="149" y="1337"/>
                </a:lnTo>
                <a:lnTo>
                  <a:pt x="226" y="1437"/>
                </a:lnTo>
                <a:lnTo>
                  <a:pt x="317" y="1518"/>
                </a:lnTo>
                <a:lnTo>
                  <a:pt x="412" y="1577"/>
                </a:lnTo>
                <a:lnTo>
                  <a:pt x="521" y="1613"/>
                </a:lnTo>
                <a:lnTo>
                  <a:pt x="634" y="1627"/>
                </a:lnTo>
                <a:lnTo>
                  <a:pt x="656" y="1627"/>
                </a:lnTo>
                <a:lnTo>
                  <a:pt x="729" y="1622"/>
                </a:lnTo>
                <a:lnTo>
                  <a:pt x="797" y="1608"/>
                </a:lnTo>
                <a:lnTo>
                  <a:pt x="693" y="1568"/>
                </a:lnTo>
                <a:lnTo>
                  <a:pt x="597" y="1505"/>
                </a:lnTo>
                <a:lnTo>
                  <a:pt x="516" y="1423"/>
                </a:lnTo>
                <a:lnTo>
                  <a:pt x="444" y="1324"/>
                </a:lnTo>
                <a:lnTo>
                  <a:pt x="385" y="1215"/>
                </a:lnTo>
                <a:lnTo>
                  <a:pt x="339" y="1089"/>
                </a:lnTo>
                <a:lnTo>
                  <a:pt x="312" y="953"/>
                </a:lnTo>
                <a:lnTo>
                  <a:pt x="299" y="813"/>
                </a:lnTo>
                <a:close/>
              </a:path>
            </a:pathLst>
          </a:custGeom>
          <a:solidFill>
            <a:srgbClr val="7DFF00"/>
          </a:solidFill>
          <a:ln w="0">
            <a:solidFill>
              <a:srgbClr val="7DFF00"/>
            </a:solidFill>
            <a:round/>
            <a:headEnd/>
            <a:tailEnd/>
          </a:ln>
        </xdr:spPr>
      </xdr:sp>
      <xdr:sp macro="" textlink="">
        <xdr:nvSpPr>
          <xdr:cNvPr id="72" name="Freeform 11">
            <a:extLst>
              <a:ext uri="{FF2B5EF4-FFF2-40B4-BE49-F238E27FC236}">
                <a16:creationId xmlns:a16="http://schemas.microsoft.com/office/drawing/2014/main" id="{00000000-0008-0000-0200-000048000000}"/>
              </a:ext>
            </a:extLst>
          </xdr:cNvPr>
          <xdr:cNvSpPr>
            <a:spLocks noChangeAspect="1"/>
          </xdr:cNvSpPr>
        </xdr:nvSpPr>
        <xdr:spPr bwMode="auto">
          <a:xfrm>
            <a:off x="2420" y="5284"/>
            <a:ext cx="933" cy="1627"/>
          </a:xfrm>
          <a:custGeom>
            <a:avLst/>
            <a:gdLst>
              <a:gd name="T0" fmla="*/ 634 w 933"/>
              <a:gd name="T1" fmla="*/ 813 h 1627"/>
              <a:gd name="T2" fmla="*/ 625 w 933"/>
              <a:gd name="T3" fmla="*/ 958 h 1627"/>
              <a:gd name="T4" fmla="*/ 593 w 933"/>
              <a:gd name="T5" fmla="*/ 1098 h 1627"/>
              <a:gd name="T6" fmla="*/ 548 w 933"/>
              <a:gd name="T7" fmla="*/ 1224 h 1627"/>
              <a:gd name="T8" fmla="*/ 485 w 933"/>
              <a:gd name="T9" fmla="*/ 1337 h 1627"/>
              <a:gd name="T10" fmla="*/ 408 w 933"/>
              <a:gd name="T11" fmla="*/ 1437 h 1627"/>
              <a:gd name="T12" fmla="*/ 322 w 933"/>
              <a:gd name="T13" fmla="*/ 1518 h 1627"/>
              <a:gd name="T14" fmla="*/ 222 w 933"/>
              <a:gd name="T15" fmla="*/ 1577 h 1627"/>
              <a:gd name="T16" fmla="*/ 114 w 933"/>
              <a:gd name="T17" fmla="*/ 1613 h 1627"/>
              <a:gd name="T18" fmla="*/ 0 w 933"/>
              <a:gd name="T19" fmla="*/ 1627 h 1627"/>
              <a:gd name="T20" fmla="*/ 277 w 933"/>
              <a:gd name="T21" fmla="*/ 1627 h 1627"/>
              <a:gd name="T22" fmla="*/ 390 w 933"/>
              <a:gd name="T23" fmla="*/ 1613 h 1627"/>
              <a:gd name="T24" fmla="*/ 498 w 933"/>
              <a:gd name="T25" fmla="*/ 1577 h 1627"/>
              <a:gd name="T26" fmla="*/ 602 w 933"/>
              <a:gd name="T27" fmla="*/ 1518 h 1627"/>
              <a:gd name="T28" fmla="*/ 693 w 933"/>
              <a:gd name="T29" fmla="*/ 1437 h 1627"/>
              <a:gd name="T30" fmla="*/ 775 w 933"/>
              <a:gd name="T31" fmla="*/ 1337 h 1627"/>
              <a:gd name="T32" fmla="*/ 842 w 933"/>
              <a:gd name="T33" fmla="*/ 1224 h 1627"/>
              <a:gd name="T34" fmla="*/ 892 w 933"/>
              <a:gd name="T35" fmla="*/ 1098 h 1627"/>
              <a:gd name="T36" fmla="*/ 924 w 933"/>
              <a:gd name="T37" fmla="*/ 958 h 1627"/>
              <a:gd name="T38" fmla="*/ 933 w 933"/>
              <a:gd name="T39" fmla="*/ 813 h 1627"/>
              <a:gd name="T40" fmla="*/ 924 w 933"/>
              <a:gd name="T41" fmla="*/ 669 h 1627"/>
              <a:gd name="T42" fmla="*/ 897 w 933"/>
              <a:gd name="T43" fmla="*/ 529 h 1627"/>
              <a:gd name="T44" fmla="*/ 847 w 933"/>
              <a:gd name="T45" fmla="*/ 402 h 1627"/>
              <a:gd name="T46" fmla="*/ 784 w 933"/>
              <a:gd name="T47" fmla="*/ 289 h 1627"/>
              <a:gd name="T48" fmla="*/ 711 w 933"/>
              <a:gd name="T49" fmla="*/ 190 h 1627"/>
              <a:gd name="T50" fmla="*/ 621 w 933"/>
              <a:gd name="T51" fmla="*/ 109 h 1627"/>
              <a:gd name="T52" fmla="*/ 521 w 933"/>
              <a:gd name="T53" fmla="*/ 50 h 1627"/>
              <a:gd name="T54" fmla="*/ 412 w 933"/>
              <a:gd name="T55" fmla="*/ 14 h 1627"/>
              <a:gd name="T56" fmla="*/ 299 w 933"/>
              <a:gd name="T57" fmla="*/ 0 h 1627"/>
              <a:gd name="T58" fmla="*/ 281 w 933"/>
              <a:gd name="T59" fmla="*/ 0 h 1627"/>
              <a:gd name="T60" fmla="*/ 209 w 933"/>
              <a:gd name="T61" fmla="*/ 5 h 1627"/>
              <a:gd name="T62" fmla="*/ 141 w 933"/>
              <a:gd name="T63" fmla="*/ 18 h 1627"/>
              <a:gd name="T64" fmla="*/ 240 w 933"/>
              <a:gd name="T65" fmla="*/ 59 h 1627"/>
              <a:gd name="T66" fmla="*/ 335 w 933"/>
              <a:gd name="T67" fmla="*/ 122 h 1627"/>
              <a:gd name="T68" fmla="*/ 421 w 933"/>
              <a:gd name="T69" fmla="*/ 203 h 1627"/>
              <a:gd name="T70" fmla="*/ 494 w 933"/>
              <a:gd name="T71" fmla="*/ 303 h 1627"/>
              <a:gd name="T72" fmla="*/ 553 w 933"/>
              <a:gd name="T73" fmla="*/ 411 h 1627"/>
              <a:gd name="T74" fmla="*/ 598 w 933"/>
              <a:gd name="T75" fmla="*/ 538 h 1627"/>
              <a:gd name="T76" fmla="*/ 625 w 933"/>
              <a:gd name="T77" fmla="*/ 669 h 1627"/>
              <a:gd name="T78" fmla="*/ 634 w 933"/>
              <a:gd name="T79" fmla="*/ 813 h 16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933" h="1627">
                <a:moveTo>
                  <a:pt x="634" y="813"/>
                </a:moveTo>
                <a:lnTo>
                  <a:pt x="625" y="958"/>
                </a:lnTo>
                <a:lnTo>
                  <a:pt x="593" y="1098"/>
                </a:lnTo>
                <a:lnTo>
                  <a:pt x="548" y="1224"/>
                </a:lnTo>
                <a:lnTo>
                  <a:pt x="485" y="1337"/>
                </a:lnTo>
                <a:lnTo>
                  <a:pt x="408" y="1437"/>
                </a:lnTo>
                <a:lnTo>
                  <a:pt x="322" y="1518"/>
                </a:lnTo>
                <a:lnTo>
                  <a:pt x="222" y="1577"/>
                </a:lnTo>
                <a:lnTo>
                  <a:pt x="114" y="1613"/>
                </a:lnTo>
                <a:lnTo>
                  <a:pt x="0" y="1627"/>
                </a:lnTo>
                <a:lnTo>
                  <a:pt x="277" y="1627"/>
                </a:lnTo>
                <a:lnTo>
                  <a:pt x="390" y="1613"/>
                </a:lnTo>
                <a:lnTo>
                  <a:pt x="498" y="1577"/>
                </a:lnTo>
                <a:lnTo>
                  <a:pt x="602" y="1518"/>
                </a:lnTo>
                <a:lnTo>
                  <a:pt x="693" y="1437"/>
                </a:lnTo>
                <a:lnTo>
                  <a:pt x="775" y="1337"/>
                </a:lnTo>
                <a:lnTo>
                  <a:pt x="842" y="1224"/>
                </a:lnTo>
                <a:lnTo>
                  <a:pt x="892" y="1098"/>
                </a:lnTo>
                <a:lnTo>
                  <a:pt x="924" y="958"/>
                </a:lnTo>
                <a:lnTo>
                  <a:pt x="933" y="813"/>
                </a:lnTo>
                <a:lnTo>
                  <a:pt x="924" y="669"/>
                </a:lnTo>
                <a:lnTo>
                  <a:pt x="897" y="529"/>
                </a:lnTo>
                <a:lnTo>
                  <a:pt x="847" y="402"/>
                </a:lnTo>
                <a:lnTo>
                  <a:pt x="784" y="289"/>
                </a:lnTo>
                <a:lnTo>
                  <a:pt x="711" y="190"/>
                </a:lnTo>
                <a:lnTo>
                  <a:pt x="621" y="109"/>
                </a:lnTo>
                <a:lnTo>
                  <a:pt x="521" y="50"/>
                </a:lnTo>
                <a:lnTo>
                  <a:pt x="412" y="14"/>
                </a:lnTo>
                <a:lnTo>
                  <a:pt x="299" y="0"/>
                </a:lnTo>
                <a:lnTo>
                  <a:pt x="281" y="0"/>
                </a:lnTo>
                <a:lnTo>
                  <a:pt x="209" y="5"/>
                </a:lnTo>
                <a:lnTo>
                  <a:pt x="141" y="18"/>
                </a:lnTo>
                <a:lnTo>
                  <a:pt x="240" y="59"/>
                </a:lnTo>
                <a:lnTo>
                  <a:pt x="335" y="122"/>
                </a:lnTo>
                <a:lnTo>
                  <a:pt x="421" y="203"/>
                </a:lnTo>
                <a:lnTo>
                  <a:pt x="494" y="303"/>
                </a:lnTo>
                <a:lnTo>
                  <a:pt x="553" y="411"/>
                </a:lnTo>
                <a:lnTo>
                  <a:pt x="598" y="538"/>
                </a:lnTo>
                <a:lnTo>
                  <a:pt x="625" y="669"/>
                </a:lnTo>
                <a:lnTo>
                  <a:pt x="634" y="813"/>
                </a:lnTo>
                <a:close/>
              </a:path>
            </a:pathLst>
          </a:custGeom>
          <a:solidFill>
            <a:srgbClr val="269EFF"/>
          </a:solidFill>
          <a:ln w="0">
            <a:solidFill>
              <a:srgbClr val="269EFF"/>
            </a:solidFill>
            <a:round/>
            <a:headEnd/>
            <a:tailEnd/>
          </a:ln>
        </xdr:spPr>
      </xdr:sp>
      <xdr:sp macro="" textlink="">
        <xdr:nvSpPr>
          <xdr:cNvPr id="73" name="Freeform 10">
            <a:extLst>
              <a:ext uri="{FF2B5EF4-FFF2-40B4-BE49-F238E27FC236}">
                <a16:creationId xmlns:a16="http://schemas.microsoft.com/office/drawing/2014/main" id="{00000000-0008-0000-0200-000049000000}"/>
              </a:ext>
            </a:extLst>
          </xdr:cNvPr>
          <xdr:cNvSpPr>
            <a:spLocks noChangeAspect="1"/>
          </xdr:cNvSpPr>
        </xdr:nvSpPr>
        <xdr:spPr bwMode="auto">
          <a:xfrm>
            <a:off x="1782" y="5700"/>
            <a:ext cx="1630" cy="1211"/>
          </a:xfrm>
          <a:custGeom>
            <a:avLst/>
            <a:gdLst>
              <a:gd name="T0" fmla="*/ 1023 w 1630"/>
              <a:gd name="T1" fmla="*/ 827 h 1211"/>
              <a:gd name="T2" fmla="*/ 905 w 1630"/>
              <a:gd name="T3" fmla="*/ 885 h 1211"/>
              <a:gd name="T4" fmla="*/ 788 w 1630"/>
              <a:gd name="T5" fmla="*/ 926 h 1211"/>
              <a:gd name="T6" fmla="*/ 666 w 1630"/>
              <a:gd name="T7" fmla="*/ 948 h 1211"/>
              <a:gd name="T8" fmla="*/ 548 w 1630"/>
              <a:gd name="T9" fmla="*/ 958 h 1211"/>
              <a:gd name="T10" fmla="*/ 435 w 1630"/>
              <a:gd name="T11" fmla="*/ 953 h 1211"/>
              <a:gd name="T12" fmla="*/ 326 w 1630"/>
              <a:gd name="T13" fmla="*/ 930 h 1211"/>
              <a:gd name="T14" fmla="*/ 226 w 1630"/>
              <a:gd name="T15" fmla="*/ 890 h 1211"/>
              <a:gd name="T16" fmla="*/ 136 w 1630"/>
              <a:gd name="T17" fmla="*/ 836 h 1211"/>
              <a:gd name="T18" fmla="*/ 63 w 1630"/>
              <a:gd name="T19" fmla="*/ 768 h 1211"/>
              <a:gd name="T20" fmla="*/ 0 w 1630"/>
              <a:gd name="T21" fmla="*/ 682 h 1211"/>
              <a:gd name="T22" fmla="*/ 140 w 1630"/>
              <a:gd name="T23" fmla="*/ 921 h 1211"/>
              <a:gd name="T24" fmla="*/ 199 w 1630"/>
              <a:gd name="T25" fmla="*/ 1007 h 1211"/>
              <a:gd name="T26" fmla="*/ 276 w 1630"/>
              <a:gd name="T27" fmla="*/ 1075 h 1211"/>
              <a:gd name="T28" fmla="*/ 367 w 1630"/>
              <a:gd name="T29" fmla="*/ 1134 h 1211"/>
              <a:gd name="T30" fmla="*/ 466 w 1630"/>
              <a:gd name="T31" fmla="*/ 1174 h 1211"/>
              <a:gd name="T32" fmla="*/ 575 w 1630"/>
              <a:gd name="T33" fmla="*/ 1202 h 1211"/>
              <a:gd name="T34" fmla="*/ 693 w 1630"/>
              <a:gd name="T35" fmla="*/ 1211 h 1211"/>
              <a:gd name="T36" fmla="*/ 810 w 1630"/>
              <a:gd name="T37" fmla="*/ 1206 h 1211"/>
              <a:gd name="T38" fmla="*/ 933 w 1630"/>
              <a:gd name="T39" fmla="*/ 1183 h 1211"/>
              <a:gd name="T40" fmla="*/ 1055 w 1630"/>
              <a:gd name="T41" fmla="*/ 1143 h 1211"/>
              <a:gd name="T42" fmla="*/ 1177 w 1630"/>
              <a:gd name="T43" fmla="*/ 1084 h 1211"/>
              <a:gd name="T44" fmla="*/ 1295 w 1630"/>
              <a:gd name="T45" fmla="*/ 1003 h 1211"/>
              <a:gd name="T46" fmla="*/ 1403 w 1630"/>
              <a:gd name="T47" fmla="*/ 908 h 1211"/>
              <a:gd name="T48" fmla="*/ 1489 w 1630"/>
              <a:gd name="T49" fmla="*/ 804 h 1211"/>
              <a:gd name="T50" fmla="*/ 1557 w 1630"/>
              <a:gd name="T51" fmla="*/ 691 h 1211"/>
              <a:gd name="T52" fmla="*/ 1603 w 1630"/>
              <a:gd name="T53" fmla="*/ 578 h 1211"/>
              <a:gd name="T54" fmla="*/ 1630 w 1630"/>
              <a:gd name="T55" fmla="*/ 461 h 1211"/>
              <a:gd name="T56" fmla="*/ 1630 w 1630"/>
              <a:gd name="T57" fmla="*/ 343 h 1211"/>
              <a:gd name="T58" fmla="*/ 1612 w 1630"/>
              <a:gd name="T59" fmla="*/ 235 h 1211"/>
              <a:gd name="T60" fmla="*/ 1566 w 1630"/>
              <a:gd name="T61" fmla="*/ 131 h 1211"/>
              <a:gd name="T62" fmla="*/ 1553 w 1630"/>
              <a:gd name="T63" fmla="*/ 113 h 1211"/>
              <a:gd name="T64" fmla="*/ 1512 w 1630"/>
              <a:gd name="T65" fmla="*/ 54 h 1211"/>
              <a:gd name="T66" fmla="*/ 1467 w 1630"/>
              <a:gd name="T67" fmla="*/ 0 h 1211"/>
              <a:gd name="T68" fmla="*/ 1480 w 1630"/>
              <a:gd name="T69" fmla="*/ 108 h 1211"/>
              <a:gd name="T70" fmla="*/ 1476 w 1630"/>
              <a:gd name="T71" fmla="*/ 221 h 1211"/>
              <a:gd name="T72" fmla="*/ 1449 w 1630"/>
              <a:gd name="T73" fmla="*/ 334 h 1211"/>
              <a:gd name="T74" fmla="*/ 1399 w 1630"/>
              <a:gd name="T75" fmla="*/ 447 h 1211"/>
              <a:gd name="T76" fmla="*/ 1331 w 1630"/>
              <a:gd name="T77" fmla="*/ 555 h 1211"/>
              <a:gd name="T78" fmla="*/ 1245 w 1630"/>
              <a:gd name="T79" fmla="*/ 655 h 1211"/>
              <a:gd name="T80" fmla="*/ 1145 w 1630"/>
              <a:gd name="T81" fmla="*/ 745 h 1211"/>
              <a:gd name="T82" fmla="*/ 1023 w 1630"/>
              <a:gd name="T83" fmla="*/ 827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1023" y="827"/>
                </a:moveTo>
                <a:lnTo>
                  <a:pt x="905" y="885"/>
                </a:lnTo>
                <a:lnTo>
                  <a:pt x="788" y="926"/>
                </a:lnTo>
                <a:lnTo>
                  <a:pt x="666" y="948"/>
                </a:lnTo>
                <a:lnTo>
                  <a:pt x="548" y="958"/>
                </a:lnTo>
                <a:lnTo>
                  <a:pt x="435" y="953"/>
                </a:lnTo>
                <a:lnTo>
                  <a:pt x="326" y="930"/>
                </a:lnTo>
                <a:lnTo>
                  <a:pt x="226" y="890"/>
                </a:lnTo>
                <a:lnTo>
                  <a:pt x="136" y="836"/>
                </a:lnTo>
                <a:lnTo>
                  <a:pt x="63" y="768"/>
                </a:lnTo>
                <a:lnTo>
                  <a:pt x="0" y="682"/>
                </a:lnTo>
                <a:lnTo>
                  <a:pt x="140" y="921"/>
                </a:lnTo>
                <a:lnTo>
                  <a:pt x="199" y="1007"/>
                </a:lnTo>
                <a:lnTo>
                  <a:pt x="276" y="1075"/>
                </a:lnTo>
                <a:lnTo>
                  <a:pt x="367" y="1134"/>
                </a:lnTo>
                <a:lnTo>
                  <a:pt x="466" y="1174"/>
                </a:lnTo>
                <a:lnTo>
                  <a:pt x="575" y="1202"/>
                </a:lnTo>
                <a:lnTo>
                  <a:pt x="693" y="1211"/>
                </a:lnTo>
                <a:lnTo>
                  <a:pt x="810" y="1206"/>
                </a:lnTo>
                <a:lnTo>
                  <a:pt x="933" y="1183"/>
                </a:lnTo>
                <a:lnTo>
                  <a:pt x="1055" y="1143"/>
                </a:lnTo>
                <a:lnTo>
                  <a:pt x="1177" y="1084"/>
                </a:lnTo>
                <a:lnTo>
                  <a:pt x="1295" y="1003"/>
                </a:lnTo>
                <a:lnTo>
                  <a:pt x="1403" y="908"/>
                </a:lnTo>
                <a:lnTo>
                  <a:pt x="1489" y="804"/>
                </a:lnTo>
                <a:lnTo>
                  <a:pt x="1557" y="691"/>
                </a:lnTo>
                <a:lnTo>
                  <a:pt x="1603" y="578"/>
                </a:lnTo>
                <a:lnTo>
                  <a:pt x="1630" y="461"/>
                </a:lnTo>
                <a:lnTo>
                  <a:pt x="1630" y="343"/>
                </a:lnTo>
                <a:lnTo>
                  <a:pt x="1612" y="235"/>
                </a:lnTo>
                <a:lnTo>
                  <a:pt x="1566" y="131"/>
                </a:lnTo>
                <a:lnTo>
                  <a:pt x="1553" y="113"/>
                </a:lnTo>
                <a:lnTo>
                  <a:pt x="1512" y="54"/>
                </a:lnTo>
                <a:lnTo>
                  <a:pt x="1467" y="0"/>
                </a:lnTo>
                <a:lnTo>
                  <a:pt x="1480" y="108"/>
                </a:lnTo>
                <a:lnTo>
                  <a:pt x="1476" y="221"/>
                </a:lnTo>
                <a:lnTo>
                  <a:pt x="1449" y="334"/>
                </a:lnTo>
                <a:lnTo>
                  <a:pt x="1399" y="447"/>
                </a:lnTo>
                <a:lnTo>
                  <a:pt x="1331" y="555"/>
                </a:lnTo>
                <a:lnTo>
                  <a:pt x="1245" y="655"/>
                </a:lnTo>
                <a:lnTo>
                  <a:pt x="1145" y="745"/>
                </a:lnTo>
                <a:lnTo>
                  <a:pt x="1023" y="827"/>
                </a:lnTo>
                <a:close/>
              </a:path>
            </a:pathLst>
          </a:custGeom>
          <a:solidFill>
            <a:srgbClr val="7DFF00"/>
          </a:solidFill>
          <a:ln w="0">
            <a:solidFill>
              <a:srgbClr val="7DFF00"/>
            </a:solidFill>
            <a:round/>
            <a:headEnd/>
            <a:tailEnd/>
          </a:ln>
        </xdr:spPr>
      </xdr:sp>
      <xdr:sp macro="" textlink="">
        <xdr:nvSpPr>
          <xdr:cNvPr id="74" name="Freeform 9">
            <a:extLst>
              <a:ext uri="{FF2B5EF4-FFF2-40B4-BE49-F238E27FC236}">
                <a16:creationId xmlns:a16="http://schemas.microsoft.com/office/drawing/2014/main" id="{00000000-0008-0000-0200-00004A000000}"/>
              </a:ext>
            </a:extLst>
          </xdr:cNvPr>
          <xdr:cNvSpPr>
            <a:spLocks noChangeAspect="1"/>
          </xdr:cNvSpPr>
        </xdr:nvSpPr>
        <xdr:spPr bwMode="auto">
          <a:xfrm>
            <a:off x="1705" y="5284"/>
            <a:ext cx="1630" cy="1211"/>
          </a:xfrm>
          <a:custGeom>
            <a:avLst/>
            <a:gdLst>
              <a:gd name="T0" fmla="*/ 607 w 1630"/>
              <a:gd name="T1" fmla="*/ 384 h 1211"/>
              <a:gd name="T2" fmla="*/ 724 w 1630"/>
              <a:gd name="T3" fmla="*/ 325 h 1211"/>
              <a:gd name="T4" fmla="*/ 847 w 1630"/>
              <a:gd name="T5" fmla="*/ 285 h 1211"/>
              <a:gd name="T6" fmla="*/ 969 w 1630"/>
              <a:gd name="T7" fmla="*/ 258 h 1211"/>
              <a:gd name="T8" fmla="*/ 1087 w 1630"/>
              <a:gd name="T9" fmla="*/ 249 h 1211"/>
              <a:gd name="T10" fmla="*/ 1200 w 1630"/>
              <a:gd name="T11" fmla="*/ 258 h 1211"/>
              <a:gd name="T12" fmla="*/ 1308 w 1630"/>
              <a:gd name="T13" fmla="*/ 280 h 1211"/>
              <a:gd name="T14" fmla="*/ 1408 w 1630"/>
              <a:gd name="T15" fmla="*/ 321 h 1211"/>
              <a:gd name="T16" fmla="*/ 1494 w 1630"/>
              <a:gd name="T17" fmla="*/ 375 h 1211"/>
              <a:gd name="T18" fmla="*/ 1571 w 1630"/>
              <a:gd name="T19" fmla="*/ 443 h 1211"/>
              <a:gd name="T20" fmla="*/ 1630 w 1630"/>
              <a:gd name="T21" fmla="*/ 529 h 1211"/>
              <a:gd name="T22" fmla="*/ 1494 w 1630"/>
              <a:gd name="T23" fmla="*/ 289 h 1211"/>
              <a:gd name="T24" fmla="*/ 1431 w 1630"/>
              <a:gd name="T25" fmla="*/ 203 h 1211"/>
              <a:gd name="T26" fmla="*/ 1354 w 1630"/>
              <a:gd name="T27" fmla="*/ 136 h 1211"/>
              <a:gd name="T28" fmla="*/ 1268 w 1630"/>
              <a:gd name="T29" fmla="*/ 77 h 1211"/>
              <a:gd name="T30" fmla="*/ 1164 w 1630"/>
              <a:gd name="T31" fmla="*/ 36 h 1211"/>
              <a:gd name="T32" fmla="*/ 1055 w 1630"/>
              <a:gd name="T33" fmla="*/ 9 h 1211"/>
              <a:gd name="T34" fmla="*/ 942 w 1630"/>
              <a:gd name="T35" fmla="*/ 0 h 1211"/>
              <a:gd name="T36" fmla="*/ 819 w 1630"/>
              <a:gd name="T37" fmla="*/ 5 h 1211"/>
              <a:gd name="T38" fmla="*/ 697 w 1630"/>
              <a:gd name="T39" fmla="*/ 27 h 1211"/>
              <a:gd name="T40" fmla="*/ 575 w 1630"/>
              <a:gd name="T41" fmla="*/ 68 h 1211"/>
              <a:gd name="T42" fmla="*/ 457 w 1630"/>
              <a:gd name="T43" fmla="*/ 127 h 1211"/>
              <a:gd name="T44" fmla="*/ 335 w 1630"/>
              <a:gd name="T45" fmla="*/ 208 h 1211"/>
              <a:gd name="T46" fmla="*/ 231 w 1630"/>
              <a:gd name="T47" fmla="*/ 303 h 1211"/>
              <a:gd name="T48" fmla="*/ 145 w 1630"/>
              <a:gd name="T49" fmla="*/ 407 h 1211"/>
              <a:gd name="T50" fmla="*/ 77 w 1630"/>
              <a:gd name="T51" fmla="*/ 515 h 1211"/>
              <a:gd name="T52" fmla="*/ 32 w 1630"/>
              <a:gd name="T53" fmla="*/ 633 h 1211"/>
              <a:gd name="T54" fmla="*/ 5 w 1630"/>
              <a:gd name="T55" fmla="*/ 750 h 1211"/>
              <a:gd name="T56" fmla="*/ 0 w 1630"/>
              <a:gd name="T57" fmla="*/ 863 h 1211"/>
              <a:gd name="T58" fmla="*/ 23 w 1630"/>
              <a:gd name="T59" fmla="*/ 976 h 1211"/>
              <a:gd name="T60" fmla="*/ 68 w 1630"/>
              <a:gd name="T61" fmla="*/ 1080 h 1211"/>
              <a:gd name="T62" fmla="*/ 77 w 1630"/>
              <a:gd name="T63" fmla="*/ 1098 h 1211"/>
              <a:gd name="T64" fmla="*/ 118 w 1630"/>
              <a:gd name="T65" fmla="*/ 1157 h 1211"/>
              <a:gd name="T66" fmla="*/ 168 w 1630"/>
              <a:gd name="T67" fmla="*/ 1211 h 1211"/>
              <a:gd name="T68" fmla="*/ 149 w 1630"/>
              <a:gd name="T69" fmla="*/ 1102 h 1211"/>
              <a:gd name="T70" fmla="*/ 158 w 1630"/>
              <a:gd name="T71" fmla="*/ 990 h 1211"/>
              <a:gd name="T72" fmla="*/ 186 w 1630"/>
              <a:gd name="T73" fmla="*/ 877 h 1211"/>
              <a:gd name="T74" fmla="*/ 235 w 1630"/>
              <a:gd name="T75" fmla="*/ 764 h 1211"/>
              <a:gd name="T76" fmla="*/ 299 w 1630"/>
              <a:gd name="T77" fmla="*/ 655 h 1211"/>
              <a:gd name="T78" fmla="*/ 385 w 1630"/>
              <a:gd name="T79" fmla="*/ 556 h 1211"/>
              <a:gd name="T80" fmla="*/ 489 w 1630"/>
              <a:gd name="T81" fmla="*/ 465 h 1211"/>
              <a:gd name="T82" fmla="*/ 607 w 1630"/>
              <a:gd name="T83" fmla="*/ 384 h 12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0" h="1211">
                <a:moveTo>
                  <a:pt x="607" y="384"/>
                </a:moveTo>
                <a:lnTo>
                  <a:pt x="724" y="325"/>
                </a:lnTo>
                <a:lnTo>
                  <a:pt x="847" y="285"/>
                </a:lnTo>
                <a:lnTo>
                  <a:pt x="969" y="258"/>
                </a:lnTo>
                <a:lnTo>
                  <a:pt x="1087" y="249"/>
                </a:lnTo>
                <a:lnTo>
                  <a:pt x="1200" y="258"/>
                </a:lnTo>
                <a:lnTo>
                  <a:pt x="1308" y="280"/>
                </a:lnTo>
                <a:lnTo>
                  <a:pt x="1408" y="321"/>
                </a:lnTo>
                <a:lnTo>
                  <a:pt x="1494" y="375"/>
                </a:lnTo>
                <a:lnTo>
                  <a:pt x="1571" y="443"/>
                </a:lnTo>
                <a:lnTo>
                  <a:pt x="1630" y="529"/>
                </a:lnTo>
                <a:lnTo>
                  <a:pt x="1494" y="289"/>
                </a:lnTo>
                <a:lnTo>
                  <a:pt x="1431" y="203"/>
                </a:lnTo>
                <a:lnTo>
                  <a:pt x="1354" y="136"/>
                </a:lnTo>
                <a:lnTo>
                  <a:pt x="1268" y="77"/>
                </a:lnTo>
                <a:lnTo>
                  <a:pt x="1164" y="36"/>
                </a:lnTo>
                <a:lnTo>
                  <a:pt x="1055" y="9"/>
                </a:lnTo>
                <a:lnTo>
                  <a:pt x="942" y="0"/>
                </a:lnTo>
                <a:lnTo>
                  <a:pt x="819" y="5"/>
                </a:lnTo>
                <a:lnTo>
                  <a:pt x="697" y="27"/>
                </a:lnTo>
                <a:lnTo>
                  <a:pt x="575" y="68"/>
                </a:lnTo>
                <a:lnTo>
                  <a:pt x="457" y="127"/>
                </a:lnTo>
                <a:lnTo>
                  <a:pt x="335" y="208"/>
                </a:lnTo>
                <a:lnTo>
                  <a:pt x="231" y="303"/>
                </a:lnTo>
                <a:lnTo>
                  <a:pt x="145" y="407"/>
                </a:lnTo>
                <a:lnTo>
                  <a:pt x="77" y="515"/>
                </a:lnTo>
                <a:lnTo>
                  <a:pt x="32" y="633"/>
                </a:lnTo>
                <a:lnTo>
                  <a:pt x="5" y="750"/>
                </a:lnTo>
                <a:lnTo>
                  <a:pt x="0" y="863"/>
                </a:lnTo>
                <a:lnTo>
                  <a:pt x="23" y="976"/>
                </a:lnTo>
                <a:lnTo>
                  <a:pt x="68" y="1080"/>
                </a:lnTo>
                <a:lnTo>
                  <a:pt x="77" y="1098"/>
                </a:lnTo>
                <a:lnTo>
                  <a:pt x="118" y="1157"/>
                </a:lnTo>
                <a:lnTo>
                  <a:pt x="168" y="1211"/>
                </a:lnTo>
                <a:lnTo>
                  <a:pt x="149" y="1102"/>
                </a:lnTo>
                <a:lnTo>
                  <a:pt x="158" y="990"/>
                </a:lnTo>
                <a:lnTo>
                  <a:pt x="186" y="877"/>
                </a:lnTo>
                <a:lnTo>
                  <a:pt x="235" y="764"/>
                </a:lnTo>
                <a:lnTo>
                  <a:pt x="299" y="655"/>
                </a:lnTo>
                <a:lnTo>
                  <a:pt x="385" y="556"/>
                </a:lnTo>
                <a:lnTo>
                  <a:pt x="489" y="465"/>
                </a:lnTo>
                <a:lnTo>
                  <a:pt x="607" y="384"/>
                </a:lnTo>
                <a:close/>
              </a:path>
            </a:pathLst>
          </a:custGeom>
          <a:solidFill>
            <a:srgbClr val="269EFF"/>
          </a:solidFill>
          <a:ln w="0">
            <a:solidFill>
              <a:srgbClr val="269EFF"/>
            </a:solidFill>
            <a:round/>
            <a:headEnd/>
            <a:tailEnd/>
          </a:ln>
        </xdr:spPr>
      </xdr:sp>
      <xdr:sp macro="" textlink="">
        <xdr:nvSpPr>
          <xdr:cNvPr id="75" name="Freeform 8">
            <a:extLst>
              <a:ext uri="{FF2B5EF4-FFF2-40B4-BE49-F238E27FC236}">
                <a16:creationId xmlns:a16="http://schemas.microsoft.com/office/drawing/2014/main" id="{00000000-0008-0000-0200-00004B000000}"/>
              </a:ext>
            </a:extLst>
          </xdr:cNvPr>
          <xdr:cNvSpPr>
            <a:spLocks noChangeAspect="1"/>
          </xdr:cNvSpPr>
        </xdr:nvSpPr>
        <xdr:spPr bwMode="auto">
          <a:xfrm>
            <a:off x="1873" y="5275"/>
            <a:ext cx="1530" cy="1351"/>
          </a:xfrm>
          <a:custGeom>
            <a:avLst/>
            <a:gdLst>
              <a:gd name="T0" fmla="*/ 932 w 1530"/>
              <a:gd name="T1" fmla="*/ 393 h 1351"/>
              <a:gd name="T2" fmla="*/ 1054 w 1530"/>
              <a:gd name="T3" fmla="*/ 474 h 1351"/>
              <a:gd name="T4" fmla="*/ 1163 w 1530"/>
              <a:gd name="T5" fmla="*/ 569 h 1351"/>
              <a:gd name="T6" fmla="*/ 1249 w 1530"/>
              <a:gd name="T7" fmla="*/ 673 h 1351"/>
              <a:gd name="T8" fmla="*/ 1317 w 1530"/>
              <a:gd name="T9" fmla="*/ 786 h 1351"/>
              <a:gd name="T10" fmla="*/ 1362 w 1530"/>
              <a:gd name="T11" fmla="*/ 899 h 1351"/>
              <a:gd name="T12" fmla="*/ 1385 w 1530"/>
              <a:gd name="T13" fmla="*/ 1017 h 1351"/>
              <a:gd name="T14" fmla="*/ 1389 w 1530"/>
              <a:gd name="T15" fmla="*/ 1134 h 1351"/>
              <a:gd name="T16" fmla="*/ 1371 w 1530"/>
              <a:gd name="T17" fmla="*/ 1242 h 1351"/>
              <a:gd name="T18" fmla="*/ 1322 w 1530"/>
              <a:gd name="T19" fmla="*/ 1351 h 1351"/>
              <a:gd name="T20" fmla="*/ 1462 w 1530"/>
              <a:gd name="T21" fmla="*/ 1111 h 1351"/>
              <a:gd name="T22" fmla="*/ 1507 w 1530"/>
              <a:gd name="T23" fmla="*/ 1008 h 1351"/>
              <a:gd name="T24" fmla="*/ 1530 w 1530"/>
              <a:gd name="T25" fmla="*/ 890 h 1351"/>
              <a:gd name="T26" fmla="*/ 1530 w 1530"/>
              <a:gd name="T27" fmla="*/ 773 h 1351"/>
              <a:gd name="T28" fmla="*/ 1503 w 1530"/>
              <a:gd name="T29" fmla="*/ 655 h 1351"/>
              <a:gd name="T30" fmla="*/ 1457 w 1530"/>
              <a:gd name="T31" fmla="*/ 533 h 1351"/>
              <a:gd name="T32" fmla="*/ 1394 w 1530"/>
              <a:gd name="T33" fmla="*/ 420 h 1351"/>
              <a:gd name="T34" fmla="*/ 1308 w 1530"/>
              <a:gd name="T35" fmla="*/ 316 h 1351"/>
              <a:gd name="T36" fmla="*/ 1204 w 1530"/>
              <a:gd name="T37" fmla="*/ 217 h 1351"/>
              <a:gd name="T38" fmla="*/ 1086 w 1530"/>
              <a:gd name="T39" fmla="*/ 136 h 1351"/>
              <a:gd name="T40" fmla="*/ 964 w 1530"/>
              <a:gd name="T41" fmla="*/ 77 h 1351"/>
              <a:gd name="T42" fmla="*/ 846 w 1530"/>
              <a:gd name="T43" fmla="*/ 36 h 1351"/>
              <a:gd name="T44" fmla="*/ 724 w 1530"/>
              <a:gd name="T45" fmla="*/ 9 h 1351"/>
              <a:gd name="T46" fmla="*/ 606 w 1530"/>
              <a:gd name="T47" fmla="*/ 0 h 1351"/>
              <a:gd name="T48" fmla="*/ 493 w 1530"/>
              <a:gd name="T49" fmla="*/ 9 h 1351"/>
              <a:gd name="T50" fmla="*/ 384 w 1530"/>
              <a:gd name="T51" fmla="*/ 32 h 1351"/>
              <a:gd name="T52" fmla="*/ 285 w 1530"/>
              <a:gd name="T53" fmla="*/ 68 h 1351"/>
              <a:gd name="T54" fmla="*/ 199 w 1530"/>
              <a:gd name="T55" fmla="*/ 122 h 1351"/>
              <a:gd name="T56" fmla="*/ 122 w 1530"/>
              <a:gd name="T57" fmla="*/ 194 h 1351"/>
              <a:gd name="T58" fmla="*/ 58 w 1530"/>
              <a:gd name="T59" fmla="*/ 276 h 1351"/>
              <a:gd name="T60" fmla="*/ 49 w 1530"/>
              <a:gd name="T61" fmla="*/ 294 h 1351"/>
              <a:gd name="T62" fmla="*/ 18 w 1530"/>
              <a:gd name="T63" fmla="*/ 357 h 1351"/>
              <a:gd name="T64" fmla="*/ 0 w 1530"/>
              <a:gd name="T65" fmla="*/ 425 h 1351"/>
              <a:gd name="T66" fmla="*/ 86 w 1530"/>
              <a:gd name="T67" fmla="*/ 357 h 1351"/>
              <a:gd name="T68" fmla="*/ 185 w 1530"/>
              <a:gd name="T69" fmla="*/ 307 h 1351"/>
              <a:gd name="T70" fmla="*/ 298 w 1530"/>
              <a:gd name="T71" fmla="*/ 276 h 1351"/>
              <a:gd name="T72" fmla="*/ 421 w 1530"/>
              <a:gd name="T73" fmla="*/ 262 h 1351"/>
              <a:gd name="T74" fmla="*/ 547 w 1530"/>
              <a:gd name="T75" fmla="*/ 267 h 1351"/>
              <a:gd name="T76" fmla="*/ 674 w 1530"/>
              <a:gd name="T77" fmla="*/ 289 h 1351"/>
              <a:gd name="T78" fmla="*/ 805 w 1530"/>
              <a:gd name="T79" fmla="*/ 330 h 1351"/>
              <a:gd name="T80" fmla="*/ 932 w 1530"/>
              <a:gd name="T81" fmla="*/ 393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932" y="393"/>
                </a:moveTo>
                <a:lnTo>
                  <a:pt x="1054" y="474"/>
                </a:lnTo>
                <a:lnTo>
                  <a:pt x="1163" y="569"/>
                </a:lnTo>
                <a:lnTo>
                  <a:pt x="1249" y="673"/>
                </a:lnTo>
                <a:lnTo>
                  <a:pt x="1317" y="786"/>
                </a:lnTo>
                <a:lnTo>
                  <a:pt x="1362" y="899"/>
                </a:lnTo>
                <a:lnTo>
                  <a:pt x="1385" y="1017"/>
                </a:lnTo>
                <a:lnTo>
                  <a:pt x="1389" y="1134"/>
                </a:lnTo>
                <a:lnTo>
                  <a:pt x="1371" y="1242"/>
                </a:lnTo>
                <a:lnTo>
                  <a:pt x="1322" y="1351"/>
                </a:lnTo>
                <a:lnTo>
                  <a:pt x="1462" y="1111"/>
                </a:lnTo>
                <a:lnTo>
                  <a:pt x="1507" y="1008"/>
                </a:lnTo>
                <a:lnTo>
                  <a:pt x="1530" y="890"/>
                </a:lnTo>
                <a:lnTo>
                  <a:pt x="1530" y="773"/>
                </a:lnTo>
                <a:lnTo>
                  <a:pt x="1503" y="655"/>
                </a:lnTo>
                <a:lnTo>
                  <a:pt x="1457" y="533"/>
                </a:lnTo>
                <a:lnTo>
                  <a:pt x="1394" y="420"/>
                </a:lnTo>
                <a:lnTo>
                  <a:pt x="1308" y="316"/>
                </a:lnTo>
                <a:lnTo>
                  <a:pt x="1204" y="217"/>
                </a:lnTo>
                <a:lnTo>
                  <a:pt x="1086" y="136"/>
                </a:lnTo>
                <a:lnTo>
                  <a:pt x="964" y="77"/>
                </a:lnTo>
                <a:lnTo>
                  <a:pt x="846" y="36"/>
                </a:lnTo>
                <a:lnTo>
                  <a:pt x="724" y="9"/>
                </a:lnTo>
                <a:lnTo>
                  <a:pt x="606" y="0"/>
                </a:lnTo>
                <a:lnTo>
                  <a:pt x="493" y="9"/>
                </a:lnTo>
                <a:lnTo>
                  <a:pt x="384" y="32"/>
                </a:lnTo>
                <a:lnTo>
                  <a:pt x="285" y="68"/>
                </a:lnTo>
                <a:lnTo>
                  <a:pt x="199" y="122"/>
                </a:lnTo>
                <a:lnTo>
                  <a:pt x="122" y="194"/>
                </a:lnTo>
                <a:lnTo>
                  <a:pt x="58" y="276"/>
                </a:lnTo>
                <a:lnTo>
                  <a:pt x="49" y="294"/>
                </a:lnTo>
                <a:lnTo>
                  <a:pt x="18" y="357"/>
                </a:lnTo>
                <a:lnTo>
                  <a:pt x="0" y="425"/>
                </a:lnTo>
                <a:lnTo>
                  <a:pt x="86" y="357"/>
                </a:lnTo>
                <a:lnTo>
                  <a:pt x="185" y="307"/>
                </a:lnTo>
                <a:lnTo>
                  <a:pt x="298" y="276"/>
                </a:lnTo>
                <a:lnTo>
                  <a:pt x="421" y="262"/>
                </a:lnTo>
                <a:lnTo>
                  <a:pt x="547" y="267"/>
                </a:lnTo>
                <a:lnTo>
                  <a:pt x="674" y="289"/>
                </a:lnTo>
                <a:lnTo>
                  <a:pt x="805" y="330"/>
                </a:lnTo>
                <a:lnTo>
                  <a:pt x="932" y="393"/>
                </a:lnTo>
                <a:close/>
              </a:path>
            </a:pathLst>
          </a:custGeom>
          <a:solidFill>
            <a:srgbClr val="7DFF00"/>
          </a:solidFill>
          <a:ln w="0">
            <a:solidFill>
              <a:srgbClr val="7DFF00"/>
            </a:solidFill>
            <a:round/>
            <a:headEnd/>
            <a:tailEnd/>
          </a:ln>
        </xdr:spPr>
      </xdr:sp>
      <xdr:sp macro="" textlink="">
        <xdr:nvSpPr>
          <xdr:cNvPr id="76" name="Freeform 7">
            <a:extLst>
              <a:ext uri="{FF2B5EF4-FFF2-40B4-BE49-F238E27FC236}">
                <a16:creationId xmlns:a16="http://schemas.microsoft.com/office/drawing/2014/main" id="{00000000-0008-0000-0200-00004C000000}"/>
              </a:ext>
            </a:extLst>
          </xdr:cNvPr>
          <xdr:cNvSpPr>
            <a:spLocks noChangeAspect="1"/>
          </xdr:cNvSpPr>
        </xdr:nvSpPr>
        <xdr:spPr bwMode="auto">
          <a:xfrm>
            <a:off x="1719" y="5569"/>
            <a:ext cx="1530" cy="1351"/>
          </a:xfrm>
          <a:custGeom>
            <a:avLst/>
            <a:gdLst>
              <a:gd name="T0" fmla="*/ 593 w 1530"/>
              <a:gd name="T1" fmla="*/ 958 h 1351"/>
              <a:gd name="T2" fmla="*/ 470 w 1530"/>
              <a:gd name="T3" fmla="*/ 872 h 1351"/>
              <a:gd name="T4" fmla="*/ 366 w 1530"/>
              <a:gd name="T5" fmla="*/ 781 h 1351"/>
              <a:gd name="T6" fmla="*/ 280 w 1530"/>
              <a:gd name="T7" fmla="*/ 677 h 1351"/>
              <a:gd name="T8" fmla="*/ 212 w 1530"/>
              <a:gd name="T9" fmla="*/ 564 h 1351"/>
              <a:gd name="T10" fmla="*/ 167 w 1530"/>
              <a:gd name="T11" fmla="*/ 452 h 1351"/>
              <a:gd name="T12" fmla="*/ 140 w 1530"/>
              <a:gd name="T13" fmla="*/ 334 h 1351"/>
              <a:gd name="T14" fmla="*/ 135 w 1530"/>
              <a:gd name="T15" fmla="*/ 217 h 1351"/>
              <a:gd name="T16" fmla="*/ 158 w 1530"/>
              <a:gd name="T17" fmla="*/ 104 h 1351"/>
              <a:gd name="T18" fmla="*/ 203 w 1530"/>
              <a:gd name="T19" fmla="*/ 0 h 1351"/>
              <a:gd name="T20" fmla="*/ 67 w 1530"/>
              <a:gd name="T21" fmla="*/ 239 h 1351"/>
              <a:gd name="T22" fmla="*/ 22 w 1530"/>
              <a:gd name="T23" fmla="*/ 343 h 1351"/>
              <a:gd name="T24" fmla="*/ 0 w 1530"/>
              <a:gd name="T25" fmla="*/ 456 h 1351"/>
              <a:gd name="T26" fmla="*/ 0 w 1530"/>
              <a:gd name="T27" fmla="*/ 578 h 1351"/>
              <a:gd name="T28" fmla="*/ 22 w 1530"/>
              <a:gd name="T29" fmla="*/ 695 h 1351"/>
              <a:gd name="T30" fmla="*/ 67 w 1530"/>
              <a:gd name="T31" fmla="*/ 813 h 1351"/>
              <a:gd name="T32" fmla="*/ 135 w 1530"/>
              <a:gd name="T33" fmla="*/ 930 h 1351"/>
              <a:gd name="T34" fmla="*/ 217 w 1530"/>
              <a:gd name="T35" fmla="*/ 1034 h 1351"/>
              <a:gd name="T36" fmla="*/ 321 w 1530"/>
              <a:gd name="T37" fmla="*/ 1134 h 1351"/>
              <a:gd name="T38" fmla="*/ 443 w 1530"/>
              <a:gd name="T39" fmla="*/ 1215 h 1351"/>
              <a:gd name="T40" fmla="*/ 561 w 1530"/>
              <a:gd name="T41" fmla="*/ 1274 h 1351"/>
              <a:gd name="T42" fmla="*/ 683 w 1530"/>
              <a:gd name="T43" fmla="*/ 1314 h 1351"/>
              <a:gd name="T44" fmla="*/ 805 w 1530"/>
              <a:gd name="T45" fmla="*/ 1342 h 1351"/>
              <a:gd name="T46" fmla="*/ 923 w 1530"/>
              <a:gd name="T47" fmla="*/ 1351 h 1351"/>
              <a:gd name="T48" fmla="*/ 1036 w 1530"/>
              <a:gd name="T49" fmla="*/ 1342 h 1351"/>
              <a:gd name="T50" fmla="*/ 1145 w 1530"/>
              <a:gd name="T51" fmla="*/ 1319 h 1351"/>
              <a:gd name="T52" fmla="*/ 1240 w 1530"/>
              <a:gd name="T53" fmla="*/ 1278 h 1351"/>
              <a:gd name="T54" fmla="*/ 1331 w 1530"/>
              <a:gd name="T55" fmla="*/ 1224 h 1351"/>
              <a:gd name="T56" fmla="*/ 1408 w 1530"/>
              <a:gd name="T57" fmla="*/ 1156 h 1351"/>
              <a:gd name="T58" fmla="*/ 1466 w 1530"/>
              <a:gd name="T59" fmla="*/ 1075 h 1351"/>
              <a:gd name="T60" fmla="*/ 1476 w 1530"/>
              <a:gd name="T61" fmla="*/ 1057 h 1351"/>
              <a:gd name="T62" fmla="*/ 1507 w 1530"/>
              <a:gd name="T63" fmla="*/ 994 h 1351"/>
              <a:gd name="T64" fmla="*/ 1530 w 1530"/>
              <a:gd name="T65" fmla="*/ 926 h 1351"/>
              <a:gd name="T66" fmla="*/ 1444 w 1530"/>
              <a:gd name="T67" fmla="*/ 994 h 1351"/>
              <a:gd name="T68" fmla="*/ 1340 w 1530"/>
              <a:gd name="T69" fmla="*/ 1043 h 1351"/>
              <a:gd name="T70" fmla="*/ 1231 w 1530"/>
              <a:gd name="T71" fmla="*/ 1075 h 1351"/>
              <a:gd name="T72" fmla="*/ 1109 w 1530"/>
              <a:gd name="T73" fmla="*/ 1089 h 1351"/>
              <a:gd name="T74" fmla="*/ 982 w 1530"/>
              <a:gd name="T75" fmla="*/ 1084 h 1351"/>
              <a:gd name="T76" fmla="*/ 851 w 1530"/>
              <a:gd name="T77" fmla="*/ 1061 h 1351"/>
              <a:gd name="T78" fmla="*/ 719 w 1530"/>
              <a:gd name="T79" fmla="*/ 1016 h 1351"/>
              <a:gd name="T80" fmla="*/ 593 w 1530"/>
              <a:gd name="T81" fmla="*/ 958 h 1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530" h="1351">
                <a:moveTo>
                  <a:pt x="593" y="958"/>
                </a:moveTo>
                <a:lnTo>
                  <a:pt x="470" y="872"/>
                </a:lnTo>
                <a:lnTo>
                  <a:pt x="366" y="781"/>
                </a:lnTo>
                <a:lnTo>
                  <a:pt x="280" y="677"/>
                </a:lnTo>
                <a:lnTo>
                  <a:pt x="212" y="564"/>
                </a:lnTo>
                <a:lnTo>
                  <a:pt x="167" y="452"/>
                </a:lnTo>
                <a:lnTo>
                  <a:pt x="140" y="334"/>
                </a:lnTo>
                <a:lnTo>
                  <a:pt x="135" y="217"/>
                </a:lnTo>
                <a:lnTo>
                  <a:pt x="158" y="104"/>
                </a:lnTo>
                <a:lnTo>
                  <a:pt x="203" y="0"/>
                </a:lnTo>
                <a:lnTo>
                  <a:pt x="67" y="239"/>
                </a:lnTo>
                <a:lnTo>
                  <a:pt x="22" y="343"/>
                </a:lnTo>
                <a:lnTo>
                  <a:pt x="0" y="456"/>
                </a:lnTo>
                <a:lnTo>
                  <a:pt x="0" y="578"/>
                </a:lnTo>
                <a:lnTo>
                  <a:pt x="22" y="695"/>
                </a:lnTo>
                <a:lnTo>
                  <a:pt x="67" y="813"/>
                </a:lnTo>
                <a:lnTo>
                  <a:pt x="135" y="930"/>
                </a:lnTo>
                <a:lnTo>
                  <a:pt x="217" y="1034"/>
                </a:lnTo>
                <a:lnTo>
                  <a:pt x="321" y="1134"/>
                </a:lnTo>
                <a:lnTo>
                  <a:pt x="443" y="1215"/>
                </a:lnTo>
                <a:lnTo>
                  <a:pt x="561" y="1274"/>
                </a:lnTo>
                <a:lnTo>
                  <a:pt x="683" y="1314"/>
                </a:lnTo>
                <a:lnTo>
                  <a:pt x="805" y="1342"/>
                </a:lnTo>
                <a:lnTo>
                  <a:pt x="923" y="1351"/>
                </a:lnTo>
                <a:lnTo>
                  <a:pt x="1036" y="1342"/>
                </a:lnTo>
                <a:lnTo>
                  <a:pt x="1145" y="1319"/>
                </a:lnTo>
                <a:lnTo>
                  <a:pt x="1240" y="1278"/>
                </a:lnTo>
                <a:lnTo>
                  <a:pt x="1331" y="1224"/>
                </a:lnTo>
                <a:lnTo>
                  <a:pt x="1408" y="1156"/>
                </a:lnTo>
                <a:lnTo>
                  <a:pt x="1466" y="1075"/>
                </a:lnTo>
                <a:lnTo>
                  <a:pt x="1476" y="1057"/>
                </a:lnTo>
                <a:lnTo>
                  <a:pt x="1507" y="994"/>
                </a:lnTo>
                <a:lnTo>
                  <a:pt x="1530" y="926"/>
                </a:lnTo>
                <a:lnTo>
                  <a:pt x="1444" y="994"/>
                </a:lnTo>
                <a:lnTo>
                  <a:pt x="1340" y="1043"/>
                </a:lnTo>
                <a:lnTo>
                  <a:pt x="1231" y="1075"/>
                </a:lnTo>
                <a:lnTo>
                  <a:pt x="1109" y="1089"/>
                </a:lnTo>
                <a:lnTo>
                  <a:pt x="982" y="1084"/>
                </a:lnTo>
                <a:lnTo>
                  <a:pt x="851" y="1061"/>
                </a:lnTo>
                <a:lnTo>
                  <a:pt x="719" y="1016"/>
                </a:lnTo>
                <a:lnTo>
                  <a:pt x="593" y="958"/>
                </a:lnTo>
                <a:close/>
              </a:path>
            </a:pathLst>
          </a:custGeom>
          <a:solidFill>
            <a:srgbClr val="269EFF"/>
          </a:solidFill>
          <a:ln w="0">
            <a:solidFill>
              <a:srgbClr val="269EFF"/>
            </a:solidFill>
            <a:round/>
            <a:headEnd/>
            <a:tailEnd/>
          </a:ln>
        </xdr:spPr>
      </xdr:sp>
    </xdr:grpSp>
    <xdr:clientData/>
  </xdr:twoCellAnchor>
  <xdr:twoCellAnchor>
    <xdr:from>
      <xdr:col>8</xdr:col>
      <xdr:colOff>542925</xdr:colOff>
      <xdr:row>41</xdr:row>
      <xdr:rowOff>161925</xdr:rowOff>
    </xdr:from>
    <xdr:to>
      <xdr:col>8</xdr:col>
      <xdr:colOff>790575</xdr:colOff>
      <xdr:row>42</xdr:row>
      <xdr:rowOff>123825</xdr:rowOff>
    </xdr:to>
    <xdr:sp macro="" textlink="">
      <xdr:nvSpPr>
        <xdr:cNvPr id="78" name="楕円 77">
          <a:extLst>
            <a:ext uri="{FF2B5EF4-FFF2-40B4-BE49-F238E27FC236}">
              <a16:creationId xmlns:a16="http://schemas.microsoft.com/office/drawing/2014/main" id="{2F8704F2-9109-4568-9D43-81B1C9920AF5}"/>
            </a:ext>
          </a:extLst>
        </xdr:cNvPr>
        <xdr:cNvSpPr/>
      </xdr:nvSpPr>
      <xdr:spPr bwMode="auto">
        <a:xfrm>
          <a:off x="7019925" y="13706475"/>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twoCellAnchor>
    <xdr:from>
      <xdr:col>8</xdr:col>
      <xdr:colOff>523875</xdr:colOff>
      <xdr:row>75</xdr:row>
      <xdr:rowOff>161925</xdr:rowOff>
    </xdr:from>
    <xdr:to>
      <xdr:col>8</xdr:col>
      <xdr:colOff>771525</xdr:colOff>
      <xdr:row>76</xdr:row>
      <xdr:rowOff>123825</xdr:rowOff>
    </xdr:to>
    <xdr:sp macro="" textlink="">
      <xdr:nvSpPr>
        <xdr:cNvPr id="79" name="楕円 78">
          <a:extLst>
            <a:ext uri="{FF2B5EF4-FFF2-40B4-BE49-F238E27FC236}">
              <a16:creationId xmlns:a16="http://schemas.microsoft.com/office/drawing/2014/main" id="{24CC4FF1-633A-45AF-88AC-A88F239AFDCC}"/>
            </a:ext>
          </a:extLst>
        </xdr:cNvPr>
        <xdr:cNvSpPr/>
      </xdr:nvSpPr>
      <xdr:spPr bwMode="auto">
        <a:xfrm>
          <a:off x="7000875" y="25050750"/>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twoCellAnchor>
    <xdr:from>
      <xdr:col>8</xdr:col>
      <xdr:colOff>552450</xdr:colOff>
      <xdr:row>7</xdr:row>
      <xdr:rowOff>209550</xdr:rowOff>
    </xdr:from>
    <xdr:to>
      <xdr:col>8</xdr:col>
      <xdr:colOff>800100</xdr:colOff>
      <xdr:row>8</xdr:row>
      <xdr:rowOff>171450</xdr:rowOff>
    </xdr:to>
    <xdr:sp macro="" textlink="">
      <xdr:nvSpPr>
        <xdr:cNvPr id="80" name="楕円 79">
          <a:extLst>
            <a:ext uri="{FF2B5EF4-FFF2-40B4-BE49-F238E27FC236}">
              <a16:creationId xmlns:a16="http://schemas.microsoft.com/office/drawing/2014/main" id="{96DE003D-25A8-4DC2-9C67-3A322A01054B}"/>
            </a:ext>
          </a:extLst>
        </xdr:cNvPr>
        <xdr:cNvSpPr/>
      </xdr:nvSpPr>
      <xdr:spPr bwMode="auto">
        <a:xfrm>
          <a:off x="7029450" y="2409825"/>
          <a:ext cx="247650" cy="276225"/>
        </a:xfrm>
        <a:prstGeom prst="ellipse">
          <a:avLst/>
        </a:prstGeom>
        <a:noFill/>
        <a:ln w="9525"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bg1">
                  <a:lumMod val="6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3"/>
  <sheetViews>
    <sheetView tabSelected="1" workbookViewId="0">
      <selection activeCell="E14" sqref="E14"/>
    </sheetView>
  </sheetViews>
  <sheetFormatPr defaultRowHeight="24.95" customHeight="1"/>
  <cols>
    <col min="1" max="1" width="4.625" style="3" customWidth="1"/>
    <col min="2" max="2" width="21.625" style="3" customWidth="1"/>
    <col min="3" max="3" width="7.625" style="3" customWidth="1"/>
    <col min="4" max="4" width="4.625" style="3" customWidth="1"/>
    <col min="5" max="9" width="11.625" style="3" customWidth="1"/>
    <col min="10" max="16384" width="9" style="3"/>
  </cols>
  <sheetData>
    <row r="1" spans="1:9" ht="20.100000000000001" customHeight="1">
      <c r="A1" s="2" t="s">
        <v>44</v>
      </c>
      <c r="H1" s="14">
        <v>1</v>
      </c>
      <c r="I1" s="15">
        <v>1</v>
      </c>
    </row>
    <row r="2" spans="1:9" ht="30" customHeight="1">
      <c r="A2" s="21"/>
      <c r="E2" s="19" t="s">
        <v>53</v>
      </c>
    </row>
    <row r="3" spans="1:9" ht="20.100000000000001" customHeight="1">
      <c r="H3" s="127">
        <v>45017</v>
      </c>
      <c r="I3" s="127"/>
    </row>
    <row r="4" spans="1:9" ht="30" customHeight="1">
      <c r="D4" s="22" t="s">
        <v>26</v>
      </c>
    </row>
    <row r="5" spans="1:9" ht="24.95" customHeight="1">
      <c r="B5" s="9" t="s">
        <v>27</v>
      </c>
      <c r="C5" s="128"/>
      <c r="D5" s="128"/>
      <c r="E5" s="3" t="s">
        <v>28</v>
      </c>
      <c r="F5" s="23" t="s">
        <v>29</v>
      </c>
      <c r="G5" s="1">
        <v>990001</v>
      </c>
    </row>
    <row r="6" spans="1:9" ht="24.95" customHeight="1">
      <c r="B6"/>
    </row>
    <row r="7" spans="1:9" ht="24.95" customHeight="1">
      <c r="B7" s="97" t="s">
        <v>42</v>
      </c>
      <c r="C7" s="97"/>
      <c r="D7" s="97"/>
      <c r="E7" s="97"/>
      <c r="F7" s="5" t="s">
        <v>30</v>
      </c>
      <c r="G7" s="129"/>
      <c r="H7" s="129"/>
      <c r="I7" s="129"/>
    </row>
    <row r="8" spans="1:9" ht="24.95" customHeight="1">
      <c r="F8" s="4"/>
      <c r="G8" s="130"/>
      <c r="H8" s="130"/>
      <c r="I8" s="130"/>
    </row>
    <row r="9" spans="1:9" ht="24.95" customHeight="1">
      <c r="A9" s="101" t="s">
        <v>71</v>
      </c>
      <c r="B9" s="102"/>
      <c r="C9" s="105" t="str">
        <f>IF(H33=0,"円",H33)</f>
        <v>円</v>
      </c>
      <c r="D9" s="105"/>
      <c r="E9" s="106"/>
      <c r="F9" s="5" t="s">
        <v>70</v>
      </c>
      <c r="G9" s="131"/>
      <c r="H9" s="131"/>
      <c r="I9" s="131"/>
    </row>
    <row r="10" spans="1:9" ht="24.95" customHeight="1">
      <c r="A10" s="103"/>
      <c r="B10" s="104"/>
      <c r="C10" s="107"/>
      <c r="D10" s="107"/>
      <c r="E10" s="108"/>
      <c r="F10" s="4" t="s">
        <v>31</v>
      </c>
      <c r="G10" s="132"/>
      <c r="H10" s="132"/>
      <c r="I10" s="132"/>
    </row>
    <row r="11" spans="1:9" ht="24.95" customHeight="1">
      <c r="F11" s="4" t="s">
        <v>111</v>
      </c>
      <c r="G11" s="133"/>
      <c r="H11" s="133"/>
      <c r="I11" s="133"/>
    </row>
    <row r="12" spans="1:9" ht="20.100000000000001" customHeight="1">
      <c r="A12" s="89" t="s">
        <v>49</v>
      </c>
      <c r="B12" s="24" t="s">
        <v>68</v>
      </c>
      <c r="C12" s="91" t="s">
        <v>48</v>
      </c>
      <c r="D12" s="91" t="s">
        <v>47</v>
      </c>
      <c r="E12" s="91" t="s">
        <v>113</v>
      </c>
      <c r="F12" s="91" t="s">
        <v>114</v>
      </c>
      <c r="G12" s="24" t="s">
        <v>46</v>
      </c>
      <c r="H12" s="134" t="s">
        <v>115</v>
      </c>
      <c r="I12" s="136" t="s">
        <v>60</v>
      </c>
    </row>
    <row r="13" spans="1:9" ht="20.100000000000001" customHeight="1">
      <c r="A13" s="90"/>
      <c r="B13" s="25" t="s">
        <v>72</v>
      </c>
      <c r="C13" s="92"/>
      <c r="D13" s="92"/>
      <c r="E13" s="92"/>
      <c r="F13" s="92"/>
      <c r="G13" s="26">
        <f>IF(H3&gt;=DATE(2019,10,1),0.1,0.08)</f>
        <v>0.1</v>
      </c>
      <c r="H13" s="135"/>
      <c r="I13" s="137"/>
    </row>
    <row r="14" spans="1:9" ht="39.950000000000003" customHeight="1">
      <c r="A14" s="27"/>
      <c r="B14" s="28" t="s">
        <v>50</v>
      </c>
      <c r="C14" s="61">
        <v>1</v>
      </c>
      <c r="D14" s="62" t="s">
        <v>117</v>
      </c>
      <c r="E14" s="63"/>
      <c r="F14" s="64" t="str">
        <f>IF(E14="","",E14)</f>
        <v/>
      </c>
      <c r="G14" s="50"/>
      <c r="H14" s="51"/>
      <c r="I14" s="137"/>
    </row>
    <row r="15" spans="1:9" ht="15" customHeight="1">
      <c r="A15" s="114"/>
      <c r="B15" s="29" t="s">
        <v>51</v>
      </c>
      <c r="C15" s="116"/>
      <c r="D15" s="118"/>
      <c r="E15" s="119"/>
      <c r="F15" s="121" t="str">
        <f>IF(E15="","",(C15*E15))</f>
        <v/>
      </c>
      <c r="G15" s="123"/>
      <c r="H15" s="139"/>
      <c r="I15" s="137"/>
    </row>
    <row r="16" spans="1:9" ht="24.95" customHeight="1">
      <c r="A16" s="114"/>
      <c r="B16" s="10"/>
      <c r="C16" s="125"/>
      <c r="D16" s="118"/>
      <c r="E16" s="119"/>
      <c r="F16" s="126"/>
      <c r="G16" s="124"/>
      <c r="H16" s="140"/>
      <c r="I16" s="137"/>
    </row>
    <row r="17" spans="1:9" ht="15" customHeight="1">
      <c r="A17" s="114"/>
      <c r="B17" s="29" t="s">
        <v>51</v>
      </c>
      <c r="C17" s="116"/>
      <c r="D17" s="118"/>
      <c r="E17" s="119"/>
      <c r="F17" s="121" t="str">
        <f t="shared" ref="F17" si="0">IF(E17="","",(C17*E17))</f>
        <v/>
      </c>
      <c r="G17" s="123"/>
      <c r="H17" s="139"/>
      <c r="I17" s="137"/>
    </row>
    <row r="18" spans="1:9" ht="24.95" customHeight="1">
      <c r="A18" s="114"/>
      <c r="B18" s="10"/>
      <c r="C18" s="125"/>
      <c r="D18" s="118"/>
      <c r="E18" s="119"/>
      <c r="F18" s="126"/>
      <c r="G18" s="124"/>
      <c r="H18" s="140"/>
      <c r="I18" s="137"/>
    </row>
    <row r="19" spans="1:9" ht="15" customHeight="1">
      <c r="A19" s="114"/>
      <c r="B19" s="29" t="s">
        <v>51</v>
      </c>
      <c r="C19" s="116"/>
      <c r="D19" s="118"/>
      <c r="E19" s="119"/>
      <c r="F19" s="121" t="str">
        <f t="shared" ref="F19" si="1">IF(E19="","",(C19*E19))</f>
        <v/>
      </c>
      <c r="G19" s="123"/>
      <c r="H19" s="139"/>
      <c r="I19" s="137"/>
    </row>
    <row r="20" spans="1:9" ht="24.95" customHeight="1">
      <c r="A20" s="114"/>
      <c r="B20" s="10"/>
      <c r="C20" s="125"/>
      <c r="D20" s="118"/>
      <c r="E20" s="119"/>
      <c r="F20" s="126"/>
      <c r="G20" s="124"/>
      <c r="H20" s="140"/>
      <c r="I20" s="137"/>
    </row>
    <row r="21" spans="1:9" ht="15" customHeight="1">
      <c r="A21" s="114"/>
      <c r="B21" s="29" t="s">
        <v>51</v>
      </c>
      <c r="C21" s="116"/>
      <c r="D21" s="118"/>
      <c r="E21" s="119"/>
      <c r="F21" s="121" t="str">
        <f t="shared" ref="F21" si="2">IF(E21="","",(C21*E21))</f>
        <v/>
      </c>
      <c r="G21" s="123"/>
      <c r="H21" s="139"/>
      <c r="I21" s="137"/>
    </row>
    <row r="22" spans="1:9" ht="24.95" customHeight="1">
      <c r="A22" s="114"/>
      <c r="B22" s="10"/>
      <c r="C22" s="125"/>
      <c r="D22" s="118"/>
      <c r="E22" s="119"/>
      <c r="F22" s="126"/>
      <c r="G22" s="124"/>
      <c r="H22" s="140"/>
      <c r="I22" s="137"/>
    </row>
    <row r="23" spans="1:9" ht="15" customHeight="1">
      <c r="A23" s="114"/>
      <c r="B23" s="29" t="s">
        <v>51</v>
      </c>
      <c r="C23" s="116"/>
      <c r="D23" s="118"/>
      <c r="E23" s="119"/>
      <c r="F23" s="121" t="str">
        <f t="shared" ref="F23" si="3">IF(E23="","",(C23*E23))</f>
        <v/>
      </c>
      <c r="G23" s="123"/>
      <c r="H23" s="139"/>
      <c r="I23" s="137"/>
    </row>
    <row r="24" spans="1:9" ht="24.95" customHeight="1">
      <c r="A24" s="114"/>
      <c r="B24" s="10"/>
      <c r="C24" s="125"/>
      <c r="D24" s="118"/>
      <c r="E24" s="119"/>
      <c r="F24" s="126"/>
      <c r="G24" s="124"/>
      <c r="H24" s="140"/>
      <c r="I24" s="137"/>
    </row>
    <row r="25" spans="1:9" ht="15" customHeight="1">
      <c r="A25" s="114"/>
      <c r="B25" s="29" t="s">
        <v>51</v>
      </c>
      <c r="C25" s="116"/>
      <c r="D25" s="118"/>
      <c r="E25" s="119"/>
      <c r="F25" s="121" t="str">
        <f t="shared" ref="F25" si="4">IF(E25="","",(C25*E25))</f>
        <v/>
      </c>
      <c r="G25" s="123"/>
      <c r="H25" s="139"/>
      <c r="I25" s="137"/>
    </row>
    <row r="26" spans="1:9" ht="24.95" customHeight="1">
      <c r="A26" s="114"/>
      <c r="B26" s="10"/>
      <c r="C26" s="125"/>
      <c r="D26" s="118"/>
      <c r="E26" s="119"/>
      <c r="F26" s="126"/>
      <c r="G26" s="124"/>
      <c r="H26" s="140"/>
      <c r="I26" s="137"/>
    </row>
    <row r="27" spans="1:9" ht="15" customHeight="1">
      <c r="A27" s="114"/>
      <c r="B27" s="29" t="s">
        <v>51</v>
      </c>
      <c r="C27" s="116"/>
      <c r="D27" s="118"/>
      <c r="E27" s="119"/>
      <c r="F27" s="121" t="str">
        <f t="shared" ref="F27" si="5">IF(E27="","",(C27*E27))</f>
        <v/>
      </c>
      <c r="G27" s="123"/>
      <c r="H27" s="139"/>
      <c r="I27" s="137"/>
    </row>
    <row r="28" spans="1:9" ht="24.95" customHeight="1">
      <c r="A28" s="114"/>
      <c r="B28" s="10"/>
      <c r="C28" s="125"/>
      <c r="D28" s="118"/>
      <c r="E28" s="119"/>
      <c r="F28" s="126"/>
      <c r="G28" s="124"/>
      <c r="H28" s="140"/>
      <c r="I28" s="137"/>
    </row>
    <row r="29" spans="1:9" ht="15" customHeight="1">
      <c r="A29" s="114"/>
      <c r="B29" s="29" t="s">
        <v>51</v>
      </c>
      <c r="C29" s="116"/>
      <c r="D29" s="118"/>
      <c r="E29" s="119"/>
      <c r="F29" s="121" t="str">
        <f t="shared" ref="F29" si="6">IF(E29="","",(C29*E29))</f>
        <v/>
      </c>
      <c r="G29" s="123"/>
      <c r="H29" s="139"/>
      <c r="I29" s="137"/>
    </row>
    <row r="30" spans="1:9" ht="24.95" customHeight="1">
      <c r="A30" s="114"/>
      <c r="B30" s="10"/>
      <c r="C30" s="125"/>
      <c r="D30" s="118"/>
      <c r="E30" s="119"/>
      <c r="F30" s="126"/>
      <c r="G30" s="124"/>
      <c r="H30" s="140"/>
      <c r="I30" s="137"/>
    </row>
    <row r="31" spans="1:9" ht="15" customHeight="1">
      <c r="A31" s="114"/>
      <c r="B31" s="29" t="s">
        <v>51</v>
      </c>
      <c r="C31" s="116"/>
      <c r="D31" s="118"/>
      <c r="E31" s="119"/>
      <c r="F31" s="121" t="str">
        <f t="shared" ref="F31" si="7">IF(E31="","",(C31*E31))</f>
        <v/>
      </c>
      <c r="G31" s="123"/>
      <c r="H31" s="139"/>
      <c r="I31" s="137"/>
    </row>
    <row r="32" spans="1:9" ht="24.95" customHeight="1" thickBot="1">
      <c r="A32" s="115"/>
      <c r="B32" s="11"/>
      <c r="C32" s="117"/>
      <c r="D32" s="118"/>
      <c r="E32" s="120"/>
      <c r="F32" s="122"/>
      <c r="G32" s="124"/>
      <c r="H32" s="140"/>
      <c r="I32" s="138"/>
    </row>
    <row r="33" spans="1:9" ht="39.950000000000003" customHeight="1" thickTop="1">
      <c r="A33" s="30"/>
      <c r="B33" s="31" t="s">
        <v>52</v>
      </c>
      <c r="C33" s="32"/>
      <c r="D33" s="32"/>
      <c r="E33" s="46"/>
      <c r="F33" s="46">
        <f>SUM(F14:F32)</f>
        <v>0</v>
      </c>
      <c r="G33" s="46">
        <f t="shared" ref="G33" si="8">IF(F33="","",ROUNDDOWN(F33*$G$13,0))</f>
        <v>0</v>
      </c>
      <c r="H33" s="49">
        <f>SUM(F33:G33)</f>
        <v>0</v>
      </c>
      <c r="I33" s="53"/>
    </row>
    <row r="34" spans="1:9" ht="20.100000000000001" customHeight="1">
      <c r="A34" s="17" t="s">
        <v>54</v>
      </c>
      <c r="B34" s="17"/>
      <c r="C34" s="17"/>
      <c r="D34" s="17"/>
      <c r="E34" s="17"/>
      <c r="F34" s="17"/>
      <c r="G34" s="17"/>
      <c r="H34" s="17"/>
    </row>
    <row r="35" spans="1:9" ht="20.100000000000001" customHeight="1">
      <c r="A35" s="18" t="s">
        <v>61</v>
      </c>
      <c r="B35" s="113" t="s">
        <v>64</v>
      </c>
      <c r="C35" s="113"/>
      <c r="D35" s="113"/>
      <c r="E35" s="113"/>
      <c r="F35" s="113"/>
      <c r="G35" s="113"/>
      <c r="H35" s="113"/>
      <c r="I35" s="113"/>
    </row>
    <row r="36" spans="1:9" ht="20.100000000000001" customHeight="1">
      <c r="A36" s="18"/>
      <c r="B36" s="113" t="s">
        <v>73</v>
      </c>
      <c r="C36" s="113"/>
      <c r="D36" s="113"/>
      <c r="E36" s="113"/>
      <c r="F36" s="113"/>
      <c r="G36" s="113"/>
      <c r="H36" s="113"/>
      <c r="I36" s="113"/>
    </row>
    <row r="37" spans="1:9" ht="20.100000000000001" customHeight="1">
      <c r="A37" s="18" t="s">
        <v>62</v>
      </c>
      <c r="B37" s="113" t="s">
        <v>74</v>
      </c>
      <c r="C37" s="113"/>
      <c r="D37" s="113"/>
      <c r="E37" s="113"/>
      <c r="F37" s="113"/>
      <c r="G37" s="113"/>
      <c r="H37" s="113"/>
      <c r="I37" s="113"/>
    </row>
    <row r="38" spans="1:9" ht="20.100000000000001" customHeight="1">
      <c r="A38" s="18" t="s">
        <v>63</v>
      </c>
      <c r="B38" s="113" t="s">
        <v>65</v>
      </c>
      <c r="C38" s="113"/>
      <c r="D38" s="113"/>
      <c r="E38" s="113"/>
      <c r="F38" s="113"/>
      <c r="G38" s="113"/>
      <c r="H38" s="113"/>
      <c r="I38" s="113"/>
    </row>
    <row r="39" spans="1:9" ht="20.100000000000001" customHeight="1">
      <c r="A39" s="18"/>
      <c r="B39" s="17"/>
      <c r="C39" s="17"/>
      <c r="D39" s="17"/>
      <c r="E39" s="17"/>
      <c r="F39" s="17"/>
      <c r="G39" s="17"/>
      <c r="H39" s="17"/>
      <c r="I39" s="47" t="s">
        <v>116</v>
      </c>
    </row>
    <row r="40" spans="1:9" ht="20.100000000000001" customHeight="1">
      <c r="A40" s="2" t="s">
        <v>44</v>
      </c>
      <c r="H40" s="33">
        <f>H1</f>
        <v>1</v>
      </c>
      <c r="I40" s="34">
        <f>I1</f>
        <v>1</v>
      </c>
    </row>
    <row r="41" spans="1:9" ht="30" customHeight="1">
      <c r="A41" s="21"/>
      <c r="E41" s="19" t="s">
        <v>25</v>
      </c>
    </row>
    <row r="42" spans="1:9" ht="20.100000000000001" customHeight="1">
      <c r="H42" s="95">
        <f>H3</f>
        <v>45017</v>
      </c>
      <c r="I42" s="95"/>
    </row>
    <row r="43" spans="1:9" ht="30" customHeight="1">
      <c r="D43" s="22" t="s">
        <v>26</v>
      </c>
    </row>
    <row r="44" spans="1:9" ht="24.95" customHeight="1">
      <c r="B44" s="9" t="s">
        <v>27</v>
      </c>
      <c r="C44" s="96" t="str">
        <f>IF(C5="","",C5)</f>
        <v/>
      </c>
      <c r="D44" s="96"/>
      <c r="E44" s="3" t="s">
        <v>28</v>
      </c>
      <c r="F44" s="23" t="s">
        <v>29</v>
      </c>
      <c r="G44" s="12">
        <f>G5</f>
        <v>990001</v>
      </c>
    </row>
    <row r="45" spans="1:9" ht="24.95" customHeight="1">
      <c r="B45"/>
    </row>
    <row r="46" spans="1:9" ht="24.95" customHeight="1">
      <c r="B46" s="97" t="s">
        <v>42</v>
      </c>
      <c r="C46" s="97"/>
      <c r="D46" s="97"/>
      <c r="E46" s="97"/>
      <c r="F46" s="5" t="s">
        <v>30</v>
      </c>
      <c r="G46" s="98">
        <f>G7</f>
        <v>0</v>
      </c>
      <c r="H46" s="98"/>
      <c r="I46" s="98"/>
    </row>
    <row r="47" spans="1:9" ht="24.95" customHeight="1">
      <c r="F47" s="4"/>
      <c r="G47" s="99">
        <f>G8</f>
        <v>0</v>
      </c>
      <c r="H47" s="99"/>
      <c r="I47" s="99"/>
    </row>
    <row r="48" spans="1:9" ht="24.95" customHeight="1">
      <c r="A48" s="101" t="s">
        <v>71</v>
      </c>
      <c r="B48" s="102"/>
      <c r="C48" s="105" t="str">
        <f>IF(H33=0,"円",H72)</f>
        <v>円</v>
      </c>
      <c r="D48" s="105"/>
      <c r="E48" s="106"/>
      <c r="F48" s="5" t="s">
        <v>70</v>
      </c>
      <c r="G48" s="100"/>
      <c r="H48" s="100"/>
      <c r="I48" s="100"/>
    </row>
    <row r="49" spans="1:9" ht="24.95" customHeight="1">
      <c r="A49" s="103"/>
      <c r="B49" s="104"/>
      <c r="C49" s="107"/>
      <c r="D49" s="107"/>
      <c r="E49" s="108"/>
      <c r="F49" s="4" t="s">
        <v>31</v>
      </c>
      <c r="G49" s="109">
        <f>G10</f>
        <v>0</v>
      </c>
      <c r="H49" s="109"/>
      <c r="I49" s="109"/>
    </row>
    <row r="50" spans="1:9" ht="24.95" customHeight="1">
      <c r="F50" s="4" t="s">
        <v>112</v>
      </c>
      <c r="G50" s="141">
        <f>G11</f>
        <v>0</v>
      </c>
      <c r="H50" s="141"/>
      <c r="I50" s="141"/>
    </row>
    <row r="51" spans="1:9" ht="20.100000000000001" customHeight="1">
      <c r="A51" s="89" t="s">
        <v>49</v>
      </c>
      <c r="B51" s="24" t="s">
        <v>68</v>
      </c>
      <c r="C51" s="91" t="s">
        <v>48</v>
      </c>
      <c r="D51" s="91" t="s">
        <v>47</v>
      </c>
      <c r="E51" s="91" t="s">
        <v>113</v>
      </c>
      <c r="F51" s="91" t="s">
        <v>114</v>
      </c>
      <c r="G51" s="24" t="s">
        <v>46</v>
      </c>
      <c r="H51" s="93" t="s">
        <v>115</v>
      </c>
      <c r="I51" s="87" t="s">
        <v>45</v>
      </c>
    </row>
    <row r="52" spans="1:9" ht="20.100000000000001" customHeight="1">
      <c r="A52" s="90"/>
      <c r="B52" s="25" t="s">
        <v>72</v>
      </c>
      <c r="C52" s="92"/>
      <c r="D52" s="92"/>
      <c r="E52" s="92"/>
      <c r="F52" s="92"/>
      <c r="G52" s="26">
        <f>IF(H42&gt;=DATE(2019,10,1),0.1,0.08)</f>
        <v>0.1</v>
      </c>
      <c r="H52" s="94"/>
      <c r="I52" s="88"/>
    </row>
    <row r="53" spans="1:9" ht="39.950000000000003" customHeight="1">
      <c r="A53" s="35"/>
      <c r="B53" s="6" t="s">
        <v>50</v>
      </c>
      <c r="C53" s="61">
        <v>1</v>
      </c>
      <c r="D53" s="65" t="s">
        <v>117</v>
      </c>
      <c r="E53" s="59" t="str">
        <f>IF(E14="","",E14)</f>
        <v/>
      </c>
      <c r="F53" s="59" t="str">
        <f>(F14)</f>
        <v/>
      </c>
      <c r="G53" s="55"/>
      <c r="H53" s="52"/>
      <c r="I53" s="60"/>
    </row>
    <row r="54" spans="1:9" ht="15" customHeight="1">
      <c r="A54" s="111" t="str">
        <f>IF(A15="","",A15)</f>
        <v/>
      </c>
      <c r="B54" s="16" t="s">
        <v>51</v>
      </c>
      <c r="C54" s="73" t="str">
        <f>IF(C15="","",C15)</f>
        <v/>
      </c>
      <c r="D54" s="112" t="str">
        <f>IF(D15="","",D15)</f>
        <v/>
      </c>
      <c r="E54" s="79" t="str">
        <f>IF(E15="","",E15)</f>
        <v/>
      </c>
      <c r="F54" s="79" t="str">
        <f t="shared" ref="F54:G54" si="9">IF(F15="","",F15)</f>
        <v/>
      </c>
      <c r="G54" s="80" t="str">
        <f t="shared" si="9"/>
        <v/>
      </c>
      <c r="H54" s="69"/>
      <c r="I54" s="70"/>
    </row>
    <row r="55" spans="1:9" ht="24.95" customHeight="1">
      <c r="A55" s="111"/>
      <c r="B55" s="20" t="str">
        <f>IF(B16="","",B16)</f>
        <v/>
      </c>
      <c r="C55" s="84"/>
      <c r="D55" s="112"/>
      <c r="E55" s="79"/>
      <c r="F55" s="79"/>
      <c r="G55" s="80"/>
      <c r="H55" s="69"/>
      <c r="I55" s="70"/>
    </row>
    <row r="56" spans="1:9" ht="15" customHeight="1">
      <c r="A56" s="111" t="str">
        <f>IF(A17="","",A17)</f>
        <v/>
      </c>
      <c r="B56" s="16" t="s">
        <v>51</v>
      </c>
      <c r="C56" s="73" t="str">
        <f t="shared" ref="C56" si="10">IF(C17="","",C17)</f>
        <v/>
      </c>
      <c r="D56" s="112" t="str">
        <f>IF(D17="","",D17)</f>
        <v/>
      </c>
      <c r="E56" s="79" t="str">
        <f t="shared" ref="E56:G56" si="11">IF(E17="","",E17)</f>
        <v/>
      </c>
      <c r="F56" s="79" t="str">
        <f t="shared" si="11"/>
        <v/>
      </c>
      <c r="G56" s="80" t="str">
        <f t="shared" si="11"/>
        <v/>
      </c>
      <c r="H56" s="69"/>
      <c r="I56" s="70"/>
    </row>
    <row r="57" spans="1:9" ht="24.95" customHeight="1">
      <c r="A57" s="111"/>
      <c r="B57" s="20" t="str">
        <f>IF(B18="","",B18)</f>
        <v/>
      </c>
      <c r="C57" s="84"/>
      <c r="D57" s="112"/>
      <c r="E57" s="79"/>
      <c r="F57" s="79"/>
      <c r="G57" s="80"/>
      <c r="H57" s="69"/>
      <c r="I57" s="70"/>
    </row>
    <row r="58" spans="1:9" ht="15" customHeight="1">
      <c r="A58" s="111" t="str">
        <f t="shared" ref="A58" si="12">IF(A19="","",A19)</f>
        <v/>
      </c>
      <c r="B58" s="16" t="s">
        <v>51</v>
      </c>
      <c r="C58" s="73" t="str">
        <f t="shared" ref="C58" si="13">IF(C19="","",C19)</f>
        <v/>
      </c>
      <c r="D58" s="112" t="str">
        <f t="shared" ref="D58:G58" si="14">IF(D19="","",D19)</f>
        <v/>
      </c>
      <c r="E58" s="79" t="str">
        <f t="shared" si="14"/>
        <v/>
      </c>
      <c r="F58" s="79" t="str">
        <f t="shared" si="14"/>
        <v/>
      </c>
      <c r="G58" s="80" t="str">
        <f t="shared" si="14"/>
        <v/>
      </c>
      <c r="H58" s="69"/>
      <c r="I58" s="70"/>
    </row>
    <row r="59" spans="1:9" ht="24.95" customHeight="1">
      <c r="A59" s="111"/>
      <c r="B59" s="20" t="str">
        <f t="shared" ref="B59" si="15">IF(B20="","",B20)</f>
        <v/>
      </c>
      <c r="C59" s="84"/>
      <c r="D59" s="112"/>
      <c r="E59" s="79"/>
      <c r="F59" s="79"/>
      <c r="G59" s="80"/>
      <c r="H59" s="69"/>
      <c r="I59" s="70"/>
    </row>
    <row r="60" spans="1:9" ht="15" customHeight="1">
      <c r="A60" s="111" t="str">
        <f t="shared" ref="A60" si="16">IF(A21="","",A21)</f>
        <v/>
      </c>
      <c r="B60" s="16" t="s">
        <v>51</v>
      </c>
      <c r="C60" s="73" t="str">
        <f t="shared" ref="C60" si="17">IF(C21="","",C21)</f>
        <v/>
      </c>
      <c r="D60" s="112" t="str">
        <f t="shared" ref="D60:G60" si="18">IF(D21="","",D21)</f>
        <v/>
      </c>
      <c r="E60" s="79" t="str">
        <f t="shared" si="18"/>
        <v/>
      </c>
      <c r="F60" s="79" t="str">
        <f t="shared" si="18"/>
        <v/>
      </c>
      <c r="G60" s="80" t="str">
        <f t="shared" si="18"/>
        <v/>
      </c>
      <c r="H60" s="69"/>
      <c r="I60" s="70"/>
    </row>
    <row r="61" spans="1:9" ht="24.95" customHeight="1">
      <c r="A61" s="111"/>
      <c r="B61" s="20" t="str">
        <f t="shared" ref="B61" si="19">IF(B22="","",B22)</f>
        <v/>
      </c>
      <c r="C61" s="84"/>
      <c r="D61" s="112"/>
      <c r="E61" s="79"/>
      <c r="F61" s="79"/>
      <c r="G61" s="80"/>
      <c r="H61" s="69"/>
      <c r="I61" s="70"/>
    </row>
    <row r="62" spans="1:9" ht="15" customHeight="1">
      <c r="A62" s="111" t="str">
        <f t="shared" ref="A62" si="20">IF(A23="","",A23)</f>
        <v/>
      </c>
      <c r="B62" s="16" t="s">
        <v>51</v>
      </c>
      <c r="C62" s="73" t="str">
        <f t="shared" ref="C62:C68" si="21">IF(C23="","",C23)</f>
        <v/>
      </c>
      <c r="D62" s="112" t="str">
        <f t="shared" ref="D62:G62" si="22">IF(D23="","",D23)</f>
        <v/>
      </c>
      <c r="E62" s="79" t="str">
        <f t="shared" si="22"/>
        <v/>
      </c>
      <c r="F62" s="79" t="str">
        <f t="shared" si="22"/>
        <v/>
      </c>
      <c r="G62" s="80" t="str">
        <f t="shared" si="22"/>
        <v/>
      </c>
      <c r="H62" s="69"/>
      <c r="I62" s="70"/>
    </row>
    <row r="63" spans="1:9" ht="24.95" customHeight="1">
      <c r="A63" s="111"/>
      <c r="B63" s="20" t="str">
        <f t="shared" ref="B63" si="23">IF(B24="","",B24)</f>
        <v/>
      </c>
      <c r="C63" s="84"/>
      <c r="D63" s="112"/>
      <c r="E63" s="79"/>
      <c r="F63" s="79"/>
      <c r="G63" s="80"/>
      <c r="H63" s="69"/>
      <c r="I63" s="70"/>
    </row>
    <row r="64" spans="1:9" ht="15" customHeight="1">
      <c r="A64" s="111" t="str">
        <f t="shared" ref="A64" si="24">IF(A25="","",A25)</f>
        <v/>
      </c>
      <c r="B64" s="16" t="s">
        <v>51</v>
      </c>
      <c r="C64" s="73" t="str">
        <f t="shared" ref="C64:C70" si="25">IF(C25="","",C25)</f>
        <v/>
      </c>
      <c r="D64" s="112" t="str">
        <f t="shared" ref="D64:G64" si="26">IF(D25="","",D25)</f>
        <v/>
      </c>
      <c r="E64" s="79" t="str">
        <f t="shared" si="26"/>
        <v/>
      </c>
      <c r="F64" s="79" t="str">
        <f t="shared" si="26"/>
        <v/>
      </c>
      <c r="G64" s="80" t="str">
        <f t="shared" si="26"/>
        <v/>
      </c>
      <c r="H64" s="69"/>
      <c r="I64" s="70"/>
    </row>
    <row r="65" spans="1:9" ht="24.95" customHeight="1">
      <c r="A65" s="111"/>
      <c r="B65" s="20" t="str">
        <f t="shared" ref="B65" si="27">IF(B26="","",B26)</f>
        <v/>
      </c>
      <c r="C65" s="84"/>
      <c r="D65" s="112"/>
      <c r="E65" s="79"/>
      <c r="F65" s="79"/>
      <c r="G65" s="80"/>
      <c r="H65" s="69"/>
      <c r="I65" s="70"/>
    </row>
    <row r="66" spans="1:9" ht="15" customHeight="1">
      <c r="A66" s="111" t="str">
        <f t="shared" ref="A66" si="28">IF(A27="","",A27)</f>
        <v/>
      </c>
      <c r="B66" s="16" t="s">
        <v>51</v>
      </c>
      <c r="C66" s="73" t="str">
        <f t="shared" ref="C66" si="29">IF(C27="","",C27)</f>
        <v/>
      </c>
      <c r="D66" s="112" t="str">
        <f t="shared" ref="D66:G66" si="30">IF(D27="","",D27)</f>
        <v/>
      </c>
      <c r="E66" s="79" t="str">
        <f t="shared" si="30"/>
        <v/>
      </c>
      <c r="F66" s="79" t="str">
        <f t="shared" si="30"/>
        <v/>
      </c>
      <c r="G66" s="80" t="str">
        <f t="shared" si="30"/>
        <v/>
      </c>
      <c r="H66" s="69"/>
      <c r="I66" s="70"/>
    </row>
    <row r="67" spans="1:9" ht="24.95" customHeight="1">
      <c r="A67" s="111"/>
      <c r="B67" s="20" t="str">
        <f t="shared" ref="B67" si="31">IF(B28="","",B28)</f>
        <v/>
      </c>
      <c r="C67" s="84"/>
      <c r="D67" s="112"/>
      <c r="E67" s="79"/>
      <c r="F67" s="79"/>
      <c r="G67" s="80"/>
      <c r="H67" s="69"/>
      <c r="I67" s="70"/>
    </row>
    <row r="68" spans="1:9" ht="15" customHeight="1">
      <c r="A68" s="111" t="str">
        <f t="shared" ref="A68" si="32">IF(A29="","",A29)</f>
        <v/>
      </c>
      <c r="B68" s="16" t="s">
        <v>51</v>
      </c>
      <c r="C68" s="73" t="str">
        <f t="shared" si="21"/>
        <v/>
      </c>
      <c r="D68" s="112" t="str">
        <f t="shared" ref="D68:G68" si="33">IF(D29="","",D29)</f>
        <v/>
      </c>
      <c r="E68" s="79" t="str">
        <f t="shared" si="33"/>
        <v/>
      </c>
      <c r="F68" s="79" t="str">
        <f t="shared" si="33"/>
        <v/>
      </c>
      <c r="G68" s="80" t="str">
        <f t="shared" si="33"/>
        <v/>
      </c>
      <c r="H68" s="69"/>
      <c r="I68" s="70"/>
    </row>
    <row r="69" spans="1:9" ht="24.95" customHeight="1">
      <c r="A69" s="111"/>
      <c r="B69" s="20" t="str">
        <f t="shared" ref="B69" si="34">IF(B30="","",B30)</f>
        <v/>
      </c>
      <c r="C69" s="84"/>
      <c r="D69" s="112"/>
      <c r="E69" s="79"/>
      <c r="F69" s="79"/>
      <c r="G69" s="80"/>
      <c r="H69" s="69"/>
      <c r="I69" s="70"/>
    </row>
    <row r="70" spans="1:9" ht="15" customHeight="1">
      <c r="A70" s="111" t="str">
        <f t="shared" ref="A70" si="35">IF(A31="","",A31)</f>
        <v/>
      </c>
      <c r="B70" s="16" t="s">
        <v>51</v>
      </c>
      <c r="C70" s="73" t="str">
        <f t="shared" si="25"/>
        <v/>
      </c>
      <c r="D70" s="112" t="str">
        <f t="shared" ref="D70:G70" si="36">IF(D31="","",D31)</f>
        <v/>
      </c>
      <c r="E70" s="79" t="str">
        <f t="shared" si="36"/>
        <v/>
      </c>
      <c r="F70" s="79" t="str">
        <f t="shared" si="36"/>
        <v/>
      </c>
      <c r="G70" s="80" t="str">
        <f t="shared" si="36"/>
        <v/>
      </c>
      <c r="H70" s="69"/>
      <c r="I70" s="70"/>
    </row>
    <row r="71" spans="1:9" ht="24.95" customHeight="1" thickBot="1">
      <c r="A71" s="111"/>
      <c r="B71" s="20" t="str">
        <f t="shared" ref="B71" si="37">IF(B32="","",B32)</f>
        <v/>
      </c>
      <c r="C71" s="84"/>
      <c r="D71" s="112"/>
      <c r="E71" s="79"/>
      <c r="F71" s="79"/>
      <c r="G71" s="80"/>
      <c r="H71" s="81"/>
      <c r="I71" s="82"/>
    </row>
    <row r="72" spans="1:9" ht="39.950000000000003" customHeight="1" thickTop="1">
      <c r="A72" s="30"/>
      <c r="B72" s="31" t="s">
        <v>52</v>
      </c>
      <c r="C72" s="32"/>
      <c r="D72" s="32"/>
      <c r="E72" s="46"/>
      <c r="F72" s="46">
        <f>SUM(F53:F71)</f>
        <v>0</v>
      </c>
      <c r="G72" s="56">
        <f t="shared" ref="G72" si="38">IF(F72="","",ROUNDDOWN(F72*$G$13,0))</f>
        <v>0</v>
      </c>
      <c r="H72" s="57">
        <f>SUM(F72:G72)</f>
        <v>0</v>
      </c>
      <c r="I72" s="36"/>
    </row>
    <row r="73" spans="1:9" ht="20.100000000000001" customHeight="1">
      <c r="A73" s="17"/>
      <c r="B73" s="17"/>
      <c r="C73" s="17"/>
      <c r="D73" s="17"/>
      <c r="E73" s="17"/>
      <c r="F73" s="17"/>
      <c r="G73" s="17"/>
      <c r="H73" s="17"/>
    </row>
    <row r="74" spans="1:9" ht="20.100000000000001" customHeight="1">
      <c r="A74" s="18"/>
      <c r="B74" s="17"/>
      <c r="C74" s="110"/>
      <c r="D74" s="110"/>
      <c r="E74" s="110"/>
      <c r="F74" s="110"/>
      <c r="G74" s="66" t="s">
        <v>41</v>
      </c>
      <c r="H74" s="67"/>
      <c r="I74" s="68"/>
    </row>
    <row r="75" spans="1:9" ht="60" customHeight="1">
      <c r="A75" s="18"/>
      <c r="B75" s="17"/>
      <c r="C75" s="110"/>
      <c r="D75" s="110"/>
      <c r="E75" s="17"/>
      <c r="F75" s="17"/>
      <c r="G75" s="13"/>
      <c r="H75" s="7"/>
      <c r="I75" s="8"/>
    </row>
    <row r="76" spans="1:9" ht="20.100000000000001" customHeight="1">
      <c r="A76" s="18"/>
      <c r="B76" s="17"/>
      <c r="C76" s="17"/>
      <c r="D76" s="17"/>
      <c r="E76" s="17"/>
      <c r="F76" s="17"/>
      <c r="G76" s="17"/>
      <c r="H76" s="17"/>
      <c r="I76" s="47" t="str">
        <f>I39</f>
        <v>（2023年7月1日改訂）</v>
      </c>
    </row>
    <row r="77" spans="1:9" ht="20.100000000000001" customHeight="1">
      <c r="A77" s="2" t="s">
        <v>44</v>
      </c>
      <c r="H77" s="33">
        <f>H1</f>
        <v>1</v>
      </c>
      <c r="I77" s="34">
        <f>I1</f>
        <v>1</v>
      </c>
    </row>
    <row r="78" spans="1:9" ht="30" customHeight="1">
      <c r="A78" s="21"/>
      <c r="E78" s="19" t="s">
        <v>75</v>
      </c>
    </row>
    <row r="79" spans="1:9" ht="20.100000000000001" customHeight="1">
      <c r="H79" s="95">
        <f>H3</f>
        <v>45017</v>
      </c>
      <c r="I79" s="95"/>
    </row>
    <row r="80" spans="1:9" ht="30" customHeight="1">
      <c r="D80" s="22" t="s">
        <v>26</v>
      </c>
    </row>
    <row r="81" spans="1:9" ht="24.95" customHeight="1">
      <c r="B81" s="9" t="s">
        <v>27</v>
      </c>
      <c r="C81" s="96" t="str">
        <f>IF(C5="","",C5)</f>
        <v/>
      </c>
      <c r="D81" s="96"/>
      <c r="E81" s="3" t="s">
        <v>28</v>
      </c>
      <c r="F81" s="23" t="s">
        <v>29</v>
      </c>
      <c r="G81" s="12">
        <f>G5</f>
        <v>990001</v>
      </c>
    </row>
    <row r="82" spans="1:9" ht="24.95" customHeight="1">
      <c r="B82"/>
    </row>
    <row r="83" spans="1:9" ht="24.95" customHeight="1">
      <c r="B83" s="97" t="s">
        <v>42</v>
      </c>
      <c r="C83" s="97"/>
      <c r="D83" s="97"/>
      <c r="E83" s="97"/>
      <c r="F83" s="5" t="s">
        <v>30</v>
      </c>
      <c r="G83" s="98">
        <f>G7</f>
        <v>0</v>
      </c>
      <c r="H83" s="98"/>
      <c r="I83" s="98"/>
    </row>
    <row r="84" spans="1:9" ht="24.95" customHeight="1">
      <c r="F84" s="4"/>
      <c r="G84" s="99">
        <f>G8</f>
        <v>0</v>
      </c>
      <c r="H84" s="99"/>
      <c r="I84" s="99"/>
    </row>
    <row r="85" spans="1:9" ht="24.95" customHeight="1">
      <c r="A85" s="101" t="s">
        <v>71</v>
      </c>
      <c r="B85" s="102"/>
      <c r="C85" s="105" t="str">
        <f>IF(H33=0,"円",H109)</f>
        <v>円</v>
      </c>
      <c r="D85" s="105"/>
      <c r="E85" s="106"/>
      <c r="F85" s="5" t="s">
        <v>70</v>
      </c>
      <c r="G85" s="100"/>
      <c r="H85" s="100"/>
      <c r="I85" s="100"/>
    </row>
    <row r="86" spans="1:9" ht="24.95" customHeight="1">
      <c r="A86" s="103"/>
      <c r="B86" s="104"/>
      <c r="C86" s="107"/>
      <c r="D86" s="107"/>
      <c r="E86" s="108"/>
      <c r="F86" s="4" t="s">
        <v>31</v>
      </c>
      <c r="G86" s="109">
        <f>G10</f>
        <v>0</v>
      </c>
      <c r="H86" s="109"/>
      <c r="I86" s="109"/>
    </row>
    <row r="87" spans="1:9" ht="24.95" customHeight="1">
      <c r="F87" s="4" t="s">
        <v>111</v>
      </c>
      <c r="G87" s="141">
        <f>G50</f>
        <v>0</v>
      </c>
      <c r="H87" s="141"/>
      <c r="I87" s="141"/>
    </row>
    <row r="88" spans="1:9" ht="20.100000000000001" customHeight="1">
      <c r="A88" s="89" t="s">
        <v>49</v>
      </c>
      <c r="B88" s="24" t="s">
        <v>68</v>
      </c>
      <c r="C88" s="91" t="s">
        <v>48</v>
      </c>
      <c r="D88" s="91" t="s">
        <v>47</v>
      </c>
      <c r="E88" s="91" t="s">
        <v>113</v>
      </c>
      <c r="F88" s="91" t="s">
        <v>114</v>
      </c>
      <c r="G88" s="24" t="s">
        <v>46</v>
      </c>
      <c r="H88" s="93" t="s">
        <v>115</v>
      </c>
      <c r="I88" s="87" t="s">
        <v>45</v>
      </c>
    </row>
    <row r="89" spans="1:9" ht="20.100000000000001" customHeight="1">
      <c r="A89" s="90"/>
      <c r="B89" s="25" t="s">
        <v>72</v>
      </c>
      <c r="C89" s="92"/>
      <c r="D89" s="92"/>
      <c r="E89" s="92"/>
      <c r="F89" s="92"/>
      <c r="G89" s="26">
        <f>IF(H79&gt;=DATE(2019,10,1),0.1,0.08)</f>
        <v>0.1</v>
      </c>
      <c r="H89" s="94"/>
      <c r="I89" s="88"/>
    </row>
    <row r="90" spans="1:9" ht="39.950000000000003" customHeight="1">
      <c r="A90" s="35"/>
      <c r="B90" s="6" t="s">
        <v>50</v>
      </c>
      <c r="C90" s="61">
        <v>1</v>
      </c>
      <c r="D90" s="65" t="s">
        <v>117</v>
      </c>
      <c r="E90" s="59" t="str">
        <f>E53</f>
        <v/>
      </c>
      <c r="F90" s="59">
        <f>E14</f>
        <v>0</v>
      </c>
      <c r="G90" s="55"/>
      <c r="H90" s="52"/>
      <c r="I90" s="60"/>
    </row>
    <row r="91" spans="1:9" ht="15" customHeight="1">
      <c r="A91" s="71" t="str">
        <f>A54</f>
        <v/>
      </c>
      <c r="B91" s="16" t="s">
        <v>51</v>
      </c>
      <c r="C91" s="73" t="str">
        <f>C54</f>
        <v/>
      </c>
      <c r="D91" s="75" t="str">
        <f>D54</f>
        <v/>
      </c>
      <c r="E91" s="77" t="str">
        <f t="shared" ref="E91" si="39">E54</f>
        <v/>
      </c>
      <c r="F91" s="77" t="str">
        <f t="shared" ref="F91:F97" si="40">F54</f>
        <v/>
      </c>
      <c r="G91" s="80"/>
      <c r="H91" s="69"/>
      <c r="I91" s="70"/>
    </row>
    <row r="92" spans="1:9" ht="24.95" customHeight="1">
      <c r="A92" s="83"/>
      <c r="B92" s="20" t="str">
        <f>B55</f>
        <v/>
      </c>
      <c r="C92" s="84"/>
      <c r="D92" s="85"/>
      <c r="E92" s="86"/>
      <c r="F92" s="86"/>
      <c r="G92" s="80"/>
      <c r="H92" s="69"/>
      <c r="I92" s="70"/>
    </row>
    <row r="93" spans="1:9" ht="15" customHeight="1">
      <c r="A93" s="71" t="str">
        <f t="shared" ref="A93" si="41">A56</f>
        <v/>
      </c>
      <c r="B93" s="16" t="s">
        <v>51</v>
      </c>
      <c r="C93" s="73" t="str">
        <f t="shared" ref="C93:E93" si="42">C56</f>
        <v/>
      </c>
      <c r="D93" s="75" t="str">
        <f t="shared" si="42"/>
        <v/>
      </c>
      <c r="E93" s="77" t="str">
        <f t="shared" si="42"/>
        <v/>
      </c>
      <c r="F93" s="77" t="str">
        <f t="shared" si="40"/>
        <v/>
      </c>
      <c r="G93" s="80" t="str">
        <f t="shared" ref="G93" si="43">IF(G54="","",G54)</f>
        <v/>
      </c>
      <c r="H93" s="69"/>
      <c r="I93" s="70"/>
    </row>
    <row r="94" spans="1:9" ht="24.95" customHeight="1">
      <c r="A94" s="83"/>
      <c r="B94" s="20" t="str">
        <f t="shared" ref="B94" si="44">B57</f>
        <v/>
      </c>
      <c r="C94" s="84"/>
      <c r="D94" s="85"/>
      <c r="E94" s="86"/>
      <c r="F94" s="86"/>
      <c r="G94" s="80"/>
      <c r="H94" s="69"/>
      <c r="I94" s="70"/>
    </row>
    <row r="95" spans="1:9" ht="15" customHeight="1">
      <c r="A95" s="71" t="str">
        <f t="shared" ref="A95" si="45">A58</f>
        <v/>
      </c>
      <c r="B95" s="16" t="s">
        <v>51</v>
      </c>
      <c r="C95" s="73" t="str">
        <f t="shared" ref="C95:E95" si="46">C58</f>
        <v/>
      </c>
      <c r="D95" s="75" t="str">
        <f t="shared" si="46"/>
        <v/>
      </c>
      <c r="E95" s="77" t="str">
        <f t="shared" si="46"/>
        <v/>
      </c>
      <c r="F95" s="77" t="str">
        <f t="shared" si="40"/>
        <v/>
      </c>
      <c r="G95" s="80" t="str">
        <f t="shared" ref="G95" si="47">IF(G56="","",G56)</f>
        <v/>
      </c>
      <c r="H95" s="69"/>
      <c r="I95" s="70"/>
    </row>
    <row r="96" spans="1:9" ht="24.95" customHeight="1">
      <c r="A96" s="83"/>
      <c r="B96" s="20" t="str">
        <f t="shared" ref="B96" si="48">B59</f>
        <v/>
      </c>
      <c r="C96" s="84"/>
      <c r="D96" s="85"/>
      <c r="E96" s="86"/>
      <c r="F96" s="86"/>
      <c r="G96" s="80"/>
      <c r="H96" s="69"/>
      <c r="I96" s="70"/>
    </row>
    <row r="97" spans="1:9" ht="15" customHeight="1">
      <c r="A97" s="71" t="str">
        <f t="shared" ref="A97" si="49">A60</f>
        <v/>
      </c>
      <c r="B97" s="16" t="s">
        <v>51</v>
      </c>
      <c r="C97" s="73" t="str">
        <f t="shared" ref="C97:E97" si="50">C60</f>
        <v/>
      </c>
      <c r="D97" s="75" t="str">
        <f t="shared" si="50"/>
        <v/>
      </c>
      <c r="E97" s="77" t="str">
        <f t="shared" si="50"/>
        <v/>
      </c>
      <c r="F97" s="77" t="str">
        <f t="shared" si="40"/>
        <v/>
      </c>
      <c r="G97" s="80" t="str">
        <f t="shared" ref="G97" si="51">IF(G58="","",G58)</f>
        <v/>
      </c>
      <c r="H97" s="69"/>
      <c r="I97" s="70"/>
    </row>
    <row r="98" spans="1:9" ht="24.95" customHeight="1">
      <c r="A98" s="83"/>
      <c r="B98" s="20" t="str">
        <f t="shared" ref="B98" si="52">B61</f>
        <v/>
      </c>
      <c r="C98" s="84"/>
      <c r="D98" s="85"/>
      <c r="E98" s="86"/>
      <c r="F98" s="86"/>
      <c r="G98" s="80"/>
      <c r="H98" s="69"/>
      <c r="I98" s="70"/>
    </row>
    <row r="99" spans="1:9" ht="15" customHeight="1">
      <c r="A99" s="71" t="str">
        <f t="shared" ref="A99" si="53">A62</f>
        <v/>
      </c>
      <c r="B99" s="16" t="s">
        <v>51</v>
      </c>
      <c r="C99" s="73" t="str">
        <f t="shared" ref="C99:E99" si="54">C62</f>
        <v/>
      </c>
      <c r="D99" s="75" t="str">
        <f t="shared" si="54"/>
        <v/>
      </c>
      <c r="E99" s="77" t="str">
        <f t="shared" si="54"/>
        <v/>
      </c>
      <c r="F99" s="79" t="str">
        <f t="shared" ref="F99:G99" si="55">IF(F60="","",F60)</f>
        <v/>
      </c>
      <c r="G99" s="80" t="str">
        <f t="shared" si="55"/>
        <v/>
      </c>
      <c r="H99" s="69"/>
      <c r="I99" s="70"/>
    </row>
    <row r="100" spans="1:9" ht="24.95" customHeight="1">
      <c r="A100" s="83"/>
      <c r="B100" s="20" t="str">
        <f t="shared" ref="B100" si="56">B63</f>
        <v/>
      </c>
      <c r="C100" s="84"/>
      <c r="D100" s="85"/>
      <c r="E100" s="86"/>
      <c r="F100" s="79"/>
      <c r="G100" s="80"/>
      <c r="H100" s="69"/>
      <c r="I100" s="70"/>
    </row>
    <row r="101" spans="1:9" ht="15" customHeight="1">
      <c r="A101" s="71" t="str">
        <f t="shared" ref="A101" si="57">A64</f>
        <v/>
      </c>
      <c r="B101" s="16" t="s">
        <v>51</v>
      </c>
      <c r="C101" s="73" t="str">
        <f t="shared" ref="C101:E101" si="58">C64</f>
        <v/>
      </c>
      <c r="D101" s="75" t="str">
        <f t="shared" si="58"/>
        <v/>
      </c>
      <c r="E101" s="77" t="str">
        <f t="shared" si="58"/>
        <v/>
      </c>
      <c r="F101" s="79" t="str">
        <f t="shared" ref="F101:G101" si="59">IF(F62="","",F62)</f>
        <v/>
      </c>
      <c r="G101" s="80" t="str">
        <f t="shared" si="59"/>
        <v/>
      </c>
      <c r="H101" s="69"/>
      <c r="I101" s="70"/>
    </row>
    <row r="102" spans="1:9" ht="24.95" customHeight="1">
      <c r="A102" s="83"/>
      <c r="B102" s="20" t="str">
        <f t="shared" ref="B102" si="60">B65</f>
        <v/>
      </c>
      <c r="C102" s="84"/>
      <c r="D102" s="85"/>
      <c r="E102" s="86"/>
      <c r="F102" s="79"/>
      <c r="G102" s="80"/>
      <c r="H102" s="69"/>
      <c r="I102" s="70"/>
    </row>
    <row r="103" spans="1:9" ht="15" customHeight="1">
      <c r="A103" s="71" t="str">
        <f t="shared" ref="A103" si="61">A66</f>
        <v/>
      </c>
      <c r="B103" s="16" t="s">
        <v>51</v>
      </c>
      <c r="C103" s="73" t="str">
        <f t="shared" ref="C103:E103" si="62">C66</f>
        <v/>
      </c>
      <c r="D103" s="75" t="str">
        <f t="shared" si="62"/>
        <v/>
      </c>
      <c r="E103" s="77" t="str">
        <f t="shared" si="62"/>
        <v/>
      </c>
      <c r="F103" s="79" t="str">
        <f t="shared" ref="F103:G103" si="63">IF(F64="","",F64)</f>
        <v/>
      </c>
      <c r="G103" s="80" t="str">
        <f t="shared" si="63"/>
        <v/>
      </c>
      <c r="H103" s="69"/>
      <c r="I103" s="70"/>
    </row>
    <row r="104" spans="1:9" ht="24.95" customHeight="1">
      <c r="A104" s="83"/>
      <c r="B104" s="20" t="str">
        <f t="shared" ref="B104" si="64">B67</f>
        <v/>
      </c>
      <c r="C104" s="84"/>
      <c r="D104" s="85"/>
      <c r="E104" s="86"/>
      <c r="F104" s="79"/>
      <c r="G104" s="80"/>
      <c r="H104" s="69"/>
      <c r="I104" s="70"/>
    </row>
    <row r="105" spans="1:9" ht="15" customHeight="1">
      <c r="A105" s="71" t="str">
        <f t="shared" ref="A105" si="65">A68</f>
        <v/>
      </c>
      <c r="B105" s="16" t="s">
        <v>51</v>
      </c>
      <c r="C105" s="73" t="str">
        <f t="shared" ref="C105:E105" si="66">C68</f>
        <v/>
      </c>
      <c r="D105" s="75" t="str">
        <f t="shared" si="66"/>
        <v/>
      </c>
      <c r="E105" s="77" t="str">
        <f t="shared" si="66"/>
        <v/>
      </c>
      <c r="F105" s="79" t="str">
        <f t="shared" ref="F105:G105" si="67">IF(F66="","",F66)</f>
        <v/>
      </c>
      <c r="G105" s="80" t="str">
        <f t="shared" si="67"/>
        <v/>
      </c>
      <c r="H105" s="69"/>
      <c r="I105" s="70"/>
    </row>
    <row r="106" spans="1:9" ht="24.95" customHeight="1">
      <c r="A106" s="83"/>
      <c r="B106" s="20" t="str">
        <f t="shared" ref="B106" si="68">B69</f>
        <v/>
      </c>
      <c r="C106" s="84"/>
      <c r="D106" s="85"/>
      <c r="E106" s="86"/>
      <c r="F106" s="79"/>
      <c r="G106" s="80"/>
      <c r="H106" s="69"/>
      <c r="I106" s="70"/>
    </row>
    <row r="107" spans="1:9" ht="15" customHeight="1">
      <c r="A107" s="71" t="str">
        <f t="shared" ref="A107" si="69">A70</f>
        <v/>
      </c>
      <c r="B107" s="16" t="s">
        <v>51</v>
      </c>
      <c r="C107" s="73" t="str">
        <f t="shared" ref="C107:E107" si="70">C70</f>
        <v/>
      </c>
      <c r="D107" s="75" t="str">
        <f t="shared" si="70"/>
        <v/>
      </c>
      <c r="E107" s="77" t="str">
        <f t="shared" si="70"/>
        <v/>
      </c>
      <c r="F107" s="79" t="str">
        <f t="shared" ref="F107:G107" si="71">IF(F68="","",F68)</f>
        <v/>
      </c>
      <c r="G107" s="80" t="str">
        <f t="shared" si="71"/>
        <v/>
      </c>
      <c r="H107" s="69"/>
      <c r="I107" s="70"/>
    </row>
    <row r="108" spans="1:9" ht="24.95" customHeight="1" thickBot="1">
      <c r="A108" s="72"/>
      <c r="B108" s="20" t="str">
        <f t="shared" ref="B108" si="72">B71</f>
        <v/>
      </c>
      <c r="C108" s="74"/>
      <c r="D108" s="76"/>
      <c r="E108" s="78"/>
      <c r="F108" s="79"/>
      <c r="G108" s="80"/>
      <c r="H108" s="81"/>
      <c r="I108" s="82"/>
    </row>
    <row r="109" spans="1:9" ht="39.950000000000003" customHeight="1" thickTop="1">
      <c r="A109" s="30"/>
      <c r="B109" s="31" t="s">
        <v>52</v>
      </c>
      <c r="C109" s="32"/>
      <c r="D109" s="32"/>
      <c r="E109" s="46"/>
      <c r="F109" s="46">
        <f>SUM(F90:F108)</f>
        <v>0</v>
      </c>
      <c r="G109" s="46">
        <f t="shared" ref="G109" si="73">IF(F109="","",ROUNDDOWN(F109*$G$13,0))</f>
        <v>0</v>
      </c>
      <c r="H109" s="54">
        <f>SUM(F109:G109)</f>
        <v>0</v>
      </c>
      <c r="I109" s="36"/>
    </row>
    <row r="110" spans="1:9" ht="20.100000000000001" customHeight="1">
      <c r="A110" s="17"/>
      <c r="B110" s="17"/>
      <c r="C110" s="17"/>
      <c r="D110" s="17"/>
      <c r="E110" s="17"/>
      <c r="F110" s="17"/>
      <c r="G110" s="17"/>
      <c r="H110" s="17"/>
    </row>
    <row r="111" spans="1:9" ht="20.100000000000001" customHeight="1">
      <c r="A111" s="18"/>
      <c r="B111" s="17"/>
      <c r="C111" s="17"/>
      <c r="D111" s="17"/>
      <c r="E111" s="17"/>
      <c r="F111" s="17"/>
      <c r="G111" s="66" t="s">
        <v>41</v>
      </c>
      <c r="H111" s="67"/>
      <c r="I111" s="68"/>
    </row>
    <row r="112" spans="1:9" ht="60" customHeight="1">
      <c r="A112" s="18"/>
      <c r="B112" s="17"/>
      <c r="C112" s="17"/>
      <c r="D112" s="17"/>
      <c r="E112" s="17"/>
      <c r="F112" s="17"/>
      <c r="G112" s="13"/>
      <c r="H112" s="7"/>
      <c r="I112" s="8"/>
    </row>
    <row r="113" spans="9:9" ht="24.95" customHeight="1">
      <c r="I113" s="47" t="str">
        <f>I39</f>
        <v>（2023年7月1日改訂）</v>
      </c>
    </row>
  </sheetData>
  <sheetProtection algorithmName="SHA-512" hashValue="9G3AXbaV0rj5+e9P7ZFr5EGSjQWoJTeDlA1MmRnAoxq+nvxJDkj835jSihPNmMCVhAfEK5sFU166tDsh7syG4A==" saltValue="CpwNqKap8D6GUV37PUOvyw==" spinCount="100000" sheet="1" objects="1" selectLockedCells="1"/>
  <mergeCells count="263">
    <mergeCell ref="I56:I57"/>
    <mergeCell ref="G46:I46"/>
    <mergeCell ref="G47:I48"/>
    <mergeCell ref="G11:I11"/>
    <mergeCell ref="F12:F13"/>
    <mergeCell ref="H12:H13"/>
    <mergeCell ref="F51:F52"/>
    <mergeCell ref="F88:F89"/>
    <mergeCell ref="I12:I32"/>
    <mergeCell ref="H15:H16"/>
    <mergeCell ref="H17:H18"/>
    <mergeCell ref="H19:H20"/>
    <mergeCell ref="H21:H22"/>
    <mergeCell ref="H23:H24"/>
    <mergeCell ref="H25:H26"/>
    <mergeCell ref="H27:H28"/>
    <mergeCell ref="H29:H30"/>
    <mergeCell ref="H31:H32"/>
    <mergeCell ref="G50:I50"/>
    <mergeCell ref="G87:I87"/>
    <mergeCell ref="F54:F55"/>
    <mergeCell ref="G54:G55"/>
    <mergeCell ref="H51:H52"/>
    <mergeCell ref="I51:I52"/>
    <mergeCell ref="H54:H55"/>
    <mergeCell ref="I54:I55"/>
    <mergeCell ref="H56:H57"/>
    <mergeCell ref="A17:A18"/>
    <mergeCell ref="C17:C18"/>
    <mergeCell ref="D17:D18"/>
    <mergeCell ref="E17:E18"/>
    <mergeCell ref="F17:F18"/>
    <mergeCell ref="G17:G18"/>
    <mergeCell ref="H3:I3"/>
    <mergeCell ref="C5:D5"/>
    <mergeCell ref="B7:E7"/>
    <mergeCell ref="G7:I7"/>
    <mergeCell ref="G8:I9"/>
    <mergeCell ref="G10:I10"/>
    <mergeCell ref="C9:E10"/>
    <mergeCell ref="A9:B10"/>
    <mergeCell ref="A15:A16"/>
    <mergeCell ref="C15:C16"/>
    <mergeCell ref="D15:D16"/>
    <mergeCell ref="E15:E16"/>
    <mergeCell ref="F15:F16"/>
    <mergeCell ref="G15:G16"/>
    <mergeCell ref="A12:A13"/>
    <mergeCell ref="C12:C13"/>
    <mergeCell ref="D12:D13"/>
    <mergeCell ref="E12:E13"/>
    <mergeCell ref="A21:A22"/>
    <mergeCell ref="C21:C22"/>
    <mergeCell ref="D21:D22"/>
    <mergeCell ref="E21:E22"/>
    <mergeCell ref="F21:F22"/>
    <mergeCell ref="G21:G22"/>
    <mergeCell ref="A19:A20"/>
    <mergeCell ref="C19:C20"/>
    <mergeCell ref="D19:D20"/>
    <mergeCell ref="E19:E20"/>
    <mergeCell ref="F19:F20"/>
    <mergeCell ref="G19:G20"/>
    <mergeCell ref="A25:A26"/>
    <mergeCell ref="C25:C26"/>
    <mergeCell ref="D25:D26"/>
    <mergeCell ref="E25:E26"/>
    <mergeCell ref="F25:F26"/>
    <mergeCell ref="G25:G26"/>
    <mergeCell ref="A23:A24"/>
    <mergeCell ref="C23:C24"/>
    <mergeCell ref="D23:D24"/>
    <mergeCell ref="E23:E24"/>
    <mergeCell ref="F23:F24"/>
    <mergeCell ref="G23:G24"/>
    <mergeCell ref="A29:A30"/>
    <mergeCell ref="C29:C30"/>
    <mergeCell ref="D29:D30"/>
    <mergeCell ref="E29:E30"/>
    <mergeCell ref="F29:F30"/>
    <mergeCell ref="G29:G30"/>
    <mergeCell ref="A27:A28"/>
    <mergeCell ref="C27:C28"/>
    <mergeCell ref="D27:D28"/>
    <mergeCell ref="E27:E28"/>
    <mergeCell ref="F27:F28"/>
    <mergeCell ref="G27:G28"/>
    <mergeCell ref="G49:I49"/>
    <mergeCell ref="B35:I35"/>
    <mergeCell ref="B36:I36"/>
    <mergeCell ref="B37:I37"/>
    <mergeCell ref="B38:I38"/>
    <mergeCell ref="H42:I42"/>
    <mergeCell ref="C44:D44"/>
    <mergeCell ref="A31:A32"/>
    <mergeCell ref="C31:C32"/>
    <mergeCell ref="D31:D32"/>
    <mergeCell ref="E31:E32"/>
    <mergeCell ref="F31:F32"/>
    <mergeCell ref="G31:G32"/>
    <mergeCell ref="A51:A52"/>
    <mergeCell ref="C51:C52"/>
    <mergeCell ref="D51:D52"/>
    <mergeCell ref="E51:E52"/>
    <mergeCell ref="A54:A55"/>
    <mergeCell ref="C54:C55"/>
    <mergeCell ref="D54:D55"/>
    <mergeCell ref="E54:E55"/>
    <mergeCell ref="B46:E46"/>
    <mergeCell ref="A48:B49"/>
    <mergeCell ref="C48:E49"/>
    <mergeCell ref="A58:A59"/>
    <mergeCell ref="C58:C59"/>
    <mergeCell ref="D58:D59"/>
    <mergeCell ref="E58:E59"/>
    <mergeCell ref="F58:F59"/>
    <mergeCell ref="G58:G59"/>
    <mergeCell ref="A56:A57"/>
    <mergeCell ref="C56:C57"/>
    <mergeCell ref="D56:D57"/>
    <mergeCell ref="E56:E57"/>
    <mergeCell ref="F56:F57"/>
    <mergeCell ref="G56:G57"/>
    <mergeCell ref="A62:A63"/>
    <mergeCell ref="C62:C63"/>
    <mergeCell ref="D62:D63"/>
    <mergeCell ref="E62:E63"/>
    <mergeCell ref="F62:F63"/>
    <mergeCell ref="G62:G63"/>
    <mergeCell ref="A60:A61"/>
    <mergeCell ref="C60:C61"/>
    <mergeCell ref="D60:D61"/>
    <mergeCell ref="E60:E61"/>
    <mergeCell ref="F60:F61"/>
    <mergeCell ref="G60:G61"/>
    <mergeCell ref="A68:A69"/>
    <mergeCell ref="C68:C69"/>
    <mergeCell ref="D68:D69"/>
    <mergeCell ref="E68:E69"/>
    <mergeCell ref="F68:F69"/>
    <mergeCell ref="G68:G69"/>
    <mergeCell ref="A64:A65"/>
    <mergeCell ref="C64:C65"/>
    <mergeCell ref="D64:D65"/>
    <mergeCell ref="E64:E65"/>
    <mergeCell ref="F64:F65"/>
    <mergeCell ref="G64:G65"/>
    <mergeCell ref="A66:A67"/>
    <mergeCell ref="C66:C67"/>
    <mergeCell ref="D66:D67"/>
    <mergeCell ref="E66:E67"/>
    <mergeCell ref="F66:F67"/>
    <mergeCell ref="G66:G67"/>
    <mergeCell ref="H64:H65"/>
    <mergeCell ref="I64:I65"/>
    <mergeCell ref="H66:H67"/>
    <mergeCell ref="I66:I67"/>
    <mergeCell ref="H68:H69"/>
    <mergeCell ref="I68:I69"/>
    <mergeCell ref="H58:H59"/>
    <mergeCell ref="I58:I59"/>
    <mergeCell ref="H60:H61"/>
    <mergeCell ref="I60:I61"/>
    <mergeCell ref="H62:H63"/>
    <mergeCell ref="I62:I63"/>
    <mergeCell ref="H79:I79"/>
    <mergeCell ref="C81:D81"/>
    <mergeCell ref="B83:E83"/>
    <mergeCell ref="G83:I83"/>
    <mergeCell ref="G84:I85"/>
    <mergeCell ref="A85:B86"/>
    <mergeCell ref="C85:E86"/>
    <mergeCell ref="G86:I86"/>
    <mergeCell ref="H70:H71"/>
    <mergeCell ref="I70:I71"/>
    <mergeCell ref="C75:D75"/>
    <mergeCell ref="G74:I74"/>
    <mergeCell ref="C74:F74"/>
    <mergeCell ref="A70:A71"/>
    <mergeCell ref="C70:C71"/>
    <mergeCell ref="D70:D71"/>
    <mergeCell ref="E70:E71"/>
    <mergeCell ref="F70:F71"/>
    <mergeCell ref="G70:G71"/>
    <mergeCell ref="I88:I89"/>
    <mergeCell ref="A91:A92"/>
    <mergeCell ref="C91:C92"/>
    <mergeCell ref="D91:D92"/>
    <mergeCell ref="E91:E92"/>
    <mergeCell ref="F91:F92"/>
    <mergeCell ref="G91:G92"/>
    <mergeCell ref="H91:H92"/>
    <mergeCell ref="I91:I92"/>
    <mergeCell ref="A88:A89"/>
    <mergeCell ref="C88:C89"/>
    <mergeCell ref="D88:D89"/>
    <mergeCell ref="E88:E89"/>
    <mergeCell ref="H88:H89"/>
    <mergeCell ref="H93:H94"/>
    <mergeCell ref="I93:I94"/>
    <mergeCell ref="A95:A96"/>
    <mergeCell ref="C95:C96"/>
    <mergeCell ref="D95:D96"/>
    <mergeCell ref="E95:E96"/>
    <mergeCell ref="F95:F96"/>
    <mergeCell ref="G95:G96"/>
    <mergeCell ref="H95:H96"/>
    <mergeCell ref="I95:I96"/>
    <mergeCell ref="A93:A94"/>
    <mergeCell ref="C93:C94"/>
    <mergeCell ref="D93:D94"/>
    <mergeCell ref="E93:E94"/>
    <mergeCell ref="F93:F94"/>
    <mergeCell ref="G93:G94"/>
    <mergeCell ref="H97:H98"/>
    <mergeCell ref="I97:I98"/>
    <mergeCell ref="A99:A100"/>
    <mergeCell ref="C99:C100"/>
    <mergeCell ref="D99:D100"/>
    <mergeCell ref="E99:E100"/>
    <mergeCell ref="F99:F100"/>
    <mergeCell ref="G99:G100"/>
    <mergeCell ref="H99:H100"/>
    <mergeCell ref="I99:I100"/>
    <mergeCell ref="A97:A98"/>
    <mergeCell ref="C97:C98"/>
    <mergeCell ref="D97:D98"/>
    <mergeCell ref="E97:E98"/>
    <mergeCell ref="F97:F98"/>
    <mergeCell ref="G97:G98"/>
    <mergeCell ref="F103:F104"/>
    <mergeCell ref="G103:G104"/>
    <mergeCell ref="H103:H104"/>
    <mergeCell ref="I103:I104"/>
    <mergeCell ref="A101:A102"/>
    <mergeCell ref="C101:C102"/>
    <mergeCell ref="D101:D102"/>
    <mergeCell ref="E101:E102"/>
    <mergeCell ref="F101:F102"/>
    <mergeCell ref="G101:G102"/>
    <mergeCell ref="H101:H102"/>
    <mergeCell ref="I101:I102"/>
    <mergeCell ref="A103:A104"/>
    <mergeCell ref="C103:C104"/>
    <mergeCell ref="D103:D104"/>
    <mergeCell ref="E103:E104"/>
    <mergeCell ref="G111:I111"/>
    <mergeCell ref="H105:H106"/>
    <mergeCell ref="I105:I106"/>
    <mergeCell ref="A107:A108"/>
    <mergeCell ref="C107:C108"/>
    <mergeCell ref="D107:D108"/>
    <mergeCell ref="E107:E108"/>
    <mergeCell ref="F107:F108"/>
    <mergeCell ref="G107:G108"/>
    <mergeCell ref="H107:H108"/>
    <mergeCell ref="I107:I108"/>
    <mergeCell ref="A105:A106"/>
    <mergeCell ref="C105:C106"/>
    <mergeCell ref="D105:D106"/>
    <mergeCell ref="E105:E106"/>
    <mergeCell ref="F105:F106"/>
    <mergeCell ref="G105:G106"/>
  </mergeCells>
  <phoneticPr fontId="2"/>
  <conditionalFormatting sqref="G11:I11">
    <cfRule type="expression" dxfId="55" priority="1">
      <formula>$G$11=""</formula>
    </cfRule>
  </conditionalFormatting>
  <printOptions horizontalCentered="1"/>
  <pageMargins left="0.39370078740157483" right="0.39370078740157483" top="0.78740157480314965" bottom="0.39370078740157483" header="0.31496062992125984" footer="0.31496062992125984"/>
  <pageSetup paperSize="9" scale="95" fitToWidth="0" fitToHeight="0" orientation="portrait" r:id="rId1"/>
  <ignoredErrors>
    <ignoredError sqref="H40:I40 H42 G44 G46:I49 E53 D57 C55:D55 A54:A57 B55 B57 D58:D71 B59 B61 B63 B65 B67 B69 B71 A58:A71 H77:I77 H79 G81 G83:I86 E90 A91 B92 C92:D92 A93:A108 B94:B108 C93:C108 D93:D108 C91:D91 C54:D54 D56" unlockedFormula="1"/>
    <ignoredError sqref="A35 A37:A3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2"/>
  <sheetViews>
    <sheetView zoomScaleNormal="100" workbookViewId="0">
      <selection activeCell="G5" sqref="G5"/>
    </sheetView>
  </sheetViews>
  <sheetFormatPr defaultRowHeight="24.95" customHeight="1"/>
  <cols>
    <col min="1" max="1" width="3.625" style="39" customWidth="1"/>
    <col min="2" max="9" width="11.625" style="39" customWidth="1"/>
    <col min="10" max="10" width="9" style="39"/>
    <col min="11" max="11" width="13.375" style="39" bestFit="1" customWidth="1"/>
    <col min="12" max="16384" width="9" style="39"/>
  </cols>
  <sheetData>
    <row r="1" spans="1:11" ht="20.100000000000001" customHeight="1">
      <c r="A1" s="2" t="s">
        <v>43</v>
      </c>
    </row>
    <row r="2" spans="1:11" ht="30" customHeight="1">
      <c r="E2" s="19" t="s">
        <v>53</v>
      </c>
    </row>
    <row r="3" spans="1:11" s="3" customFormat="1" ht="20.100000000000001" customHeight="1">
      <c r="H3" s="127">
        <v>45017</v>
      </c>
      <c r="I3" s="127"/>
    </row>
    <row r="4" spans="1:11" s="3" customFormat="1" ht="30" customHeight="1">
      <c r="D4" s="22" t="s">
        <v>26</v>
      </c>
    </row>
    <row r="5" spans="1:11" s="3" customFormat="1" ht="24.95" customHeight="1">
      <c r="B5" s="9" t="s">
        <v>27</v>
      </c>
      <c r="C5" s="37"/>
      <c r="D5" s="3" t="s">
        <v>28</v>
      </c>
      <c r="F5" s="23" t="s">
        <v>29</v>
      </c>
      <c r="G5" s="1">
        <v>990001</v>
      </c>
    </row>
    <row r="6" spans="1:11" s="3" customFormat="1" ht="24.95" customHeight="1">
      <c r="B6"/>
    </row>
    <row r="7" spans="1:11" s="3" customFormat="1" ht="24.95" customHeight="1">
      <c r="B7" s="97" t="s">
        <v>42</v>
      </c>
      <c r="C7" s="97"/>
      <c r="D7" s="97"/>
      <c r="E7" s="97"/>
      <c r="F7" s="5" t="s">
        <v>30</v>
      </c>
      <c r="G7" s="174"/>
      <c r="H7" s="174"/>
      <c r="I7" s="174"/>
    </row>
    <row r="8" spans="1:11" s="3" customFormat="1" ht="24.95" customHeight="1">
      <c r="F8" s="4"/>
      <c r="G8" s="175"/>
      <c r="H8" s="175"/>
      <c r="I8" s="175"/>
    </row>
    <row r="9" spans="1:11" s="3" customFormat="1" ht="24.95" customHeight="1">
      <c r="A9" s="101" t="s">
        <v>71</v>
      </c>
      <c r="B9" s="102"/>
      <c r="C9" s="102"/>
      <c r="D9" s="178" t="e">
        <f>D22</f>
        <v>#DIV/0!</v>
      </c>
      <c r="E9" s="179"/>
      <c r="F9" s="5" t="s">
        <v>70</v>
      </c>
      <c r="G9" s="176"/>
      <c r="H9" s="176"/>
      <c r="I9" s="176"/>
    </row>
    <row r="10" spans="1:11" s="3" customFormat="1" ht="24.95" customHeight="1">
      <c r="A10" s="103"/>
      <c r="B10" s="104"/>
      <c r="C10" s="104"/>
      <c r="D10" s="180"/>
      <c r="E10" s="181"/>
      <c r="F10" s="4" t="s">
        <v>31</v>
      </c>
      <c r="G10" s="177"/>
      <c r="H10" s="177"/>
      <c r="I10" s="177"/>
    </row>
    <row r="11" spans="1:11" s="3" customFormat="1" ht="24.95" customHeight="1">
      <c r="F11" s="4" t="s">
        <v>111</v>
      </c>
      <c r="G11" s="133"/>
      <c r="H11" s="133"/>
      <c r="I11" s="133"/>
    </row>
    <row r="12" spans="1:11" ht="30" customHeight="1">
      <c r="A12" s="40" t="s">
        <v>0</v>
      </c>
      <c r="B12" s="153" t="s">
        <v>1</v>
      </c>
      <c r="C12" s="153"/>
      <c r="D12" s="182"/>
      <c r="E12" s="182"/>
      <c r="F12" s="155" t="s">
        <v>23</v>
      </c>
      <c r="G12" s="155"/>
      <c r="H12" s="155"/>
      <c r="I12" s="156"/>
    </row>
    <row r="13" spans="1:11" ht="30" customHeight="1">
      <c r="A13" s="41" t="s">
        <v>8</v>
      </c>
      <c r="B13" s="157" t="s">
        <v>76</v>
      </c>
      <c r="C13" s="157"/>
      <c r="D13" s="166"/>
      <c r="E13" s="167"/>
      <c r="F13" s="167"/>
      <c r="G13" s="167"/>
      <c r="H13" s="167"/>
      <c r="I13" s="168"/>
    </row>
    <row r="14" spans="1:11" ht="30" customHeight="1">
      <c r="A14" s="41" t="s">
        <v>9</v>
      </c>
      <c r="B14" s="157" t="s">
        <v>2</v>
      </c>
      <c r="C14" s="157"/>
      <c r="D14" s="173"/>
      <c r="E14" s="173"/>
      <c r="F14" s="162" t="s">
        <v>22</v>
      </c>
      <c r="G14" s="163"/>
      <c r="H14" s="163"/>
      <c r="I14" s="164"/>
      <c r="K14" s="48"/>
    </row>
    <row r="15" spans="1:11" ht="30" customHeight="1">
      <c r="A15" s="41" t="s">
        <v>10</v>
      </c>
      <c r="B15" s="157" t="s">
        <v>77</v>
      </c>
      <c r="C15" s="157"/>
      <c r="D15" s="169"/>
      <c r="E15" s="169"/>
      <c r="F15" s="162" t="s">
        <v>78</v>
      </c>
      <c r="G15" s="163"/>
      <c r="H15" s="163"/>
      <c r="I15" s="164"/>
    </row>
    <row r="16" spans="1:11" ht="30" customHeight="1">
      <c r="A16" s="41"/>
      <c r="B16" s="157" t="s">
        <v>69</v>
      </c>
      <c r="C16" s="157"/>
      <c r="D16" s="169"/>
      <c r="E16" s="169"/>
      <c r="F16" s="170" t="e">
        <f>IF(MOD(D16,(D15-D16)/100)&gt;0,"※消費税額を確認して下さい！",D16/(D15-D16))</f>
        <v>#DIV/0!</v>
      </c>
      <c r="G16" s="171"/>
      <c r="H16" s="171"/>
      <c r="I16" s="172"/>
    </row>
    <row r="17" spans="1:9" ht="30" customHeight="1">
      <c r="A17" s="41" t="s">
        <v>11</v>
      </c>
      <c r="B17" s="157" t="s">
        <v>3</v>
      </c>
      <c r="C17" s="157"/>
      <c r="D17" s="169"/>
      <c r="E17" s="169"/>
      <c r="F17" s="162" t="e">
        <f>IF(D17&gt;D15,"※契約額をオーバーしています！",IF(MOD(ROUNDUP(D17/(1+F16),2),1)&gt;0,"※税抜き金額にすると１円未満の端数が生じます！","当月迄の出来高累計額を記入して下さい。"))</f>
        <v>#DIV/0!</v>
      </c>
      <c r="G17" s="163"/>
      <c r="H17" s="163"/>
      <c r="I17" s="164"/>
    </row>
    <row r="18" spans="1:9" ht="30" customHeight="1">
      <c r="A18" s="41" t="s">
        <v>12</v>
      </c>
      <c r="B18" s="157" t="s">
        <v>79</v>
      </c>
      <c r="C18" s="157"/>
      <c r="D18" s="169">
        <v>0</v>
      </c>
      <c r="E18" s="169"/>
      <c r="F18" s="162" t="s">
        <v>80</v>
      </c>
      <c r="G18" s="163"/>
      <c r="H18" s="163"/>
      <c r="I18" s="164"/>
    </row>
    <row r="19" spans="1:9" ht="30" customHeight="1">
      <c r="A19" s="41" t="s">
        <v>13</v>
      </c>
      <c r="B19" s="157" t="s">
        <v>4</v>
      </c>
      <c r="C19" s="157"/>
      <c r="D19" s="169">
        <v>0</v>
      </c>
      <c r="E19" s="169"/>
      <c r="F19" s="162" t="s">
        <v>81</v>
      </c>
      <c r="G19" s="163"/>
      <c r="H19" s="163"/>
      <c r="I19" s="164"/>
    </row>
    <row r="20" spans="1:9" ht="30" customHeight="1">
      <c r="A20" s="41" t="s">
        <v>14</v>
      </c>
      <c r="B20" s="157" t="s">
        <v>5</v>
      </c>
      <c r="C20" s="157"/>
      <c r="D20" s="165" t="e">
        <f>ROUNDDOWN(D19*((D15-D18)/D15)*D21,0)</f>
        <v>#DIV/0!</v>
      </c>
      <c r="E20" s="165"/>
      <c r="F20" s="162" t="s">
        <v>82</v>
      </c>
      <c r="G20" s="163"/>
      <c r="H20" s="163"/>
      <c r="I20" s="164"/>
    </row>
    <row r="21" spans="1:9" ht="30" customHeight="1">
      <c r="A21" s="42" t="s">
        <v>15</v>
      </c>
      <c r="B21" s="191" t="s">
        <v>83</v>
      </c>
      <c r="C21" s="191"/>
      <c r="D21" s="192">
        <v>1</v>
      </c>
      <c r="E21" s="192"/>
      <c r="F21" s="162" t="s">
        <v>84</v>
      </c>
      <c r="G21" s="163"/>
      <c r="H21" s="163"/>
      <c r="I21" s="164"/>
    </row>
    <row r="22" spans="1:9" ht="30" customHeight="1">
      <c r="A22" s="23" t="s">
        <v>16</v>
      </c>
      <c r="B22" s="187" t="s">
        <v>6</v>
      </c>
      <c r="C22" s="187"/>
      <c r="D22" s="188" t="e">
        <f>IF(D15=D17,D17-D18-D20,ROUNDDOWN((D17-D19)*((D15-D18)/D15)*D21,0))</f>
        <v>#DIV/0!</v>
      </c>
      <c r="E22" s="189"/>
      <c r="F22" s="163" t="e">
        <f>IF(OR(F17="※契約額をオーバーしています！",F17="※税抜き金額にすると１円未満の端数が生じます！"),"※⑤の金額を修正して下さい！","自動計算されます。")</f>
        <v>#DIV/0!</v>
      </c>
      <c r="G22" s="163"/>
      <c r="H22" s="163"/>
      <c r="I22" s="164"/>
    </row>
    <row r="23" spans="1:9" ht="30" customHeight="1">
      <c r="A23" s="41" t="s">
        <v>17</v>
      </c>
      <c r="B23" s="157" t="s">
        <v>85</v>
      </c>
      <c r="C23" s="157"/>
      <c r="D23" s="190" t="e">
        <f>D22/(1+F16)</f>
        <v>#DIV/0!</v>
      </c>
      <c r="E23" s="190"/>
      <c r="F23" s="162" t="e">
        <f>IF(OR(F17="※契約額をオーバーしています！",F17="※税抜き金額にすると１円未満の端数が生じます！"),"※１円未満の端数が生じています！","自動計算されます。")</f>
        <v>#DIV/0!</v>
      </c>
      <c r="G23" s="163"/>
      <c r="H23" s="163"/>
      <c r="I23" s="164"/>
    </row>
    <row r="24" spans="1:9" ht="30" customHeight="1">
      <c r="A24" s="43" t="s">
        <v>18</v>
      </c>
      <c r="B24" s="148" t="s">
        <v>7</v>
      </c>
      <c r="C24" s="148"/>
      <c r="D24" s="149" t="e">
        <f>D15-D18-D20-D22</f>
        <v>#DIV/0!</v>
      </c>
      <c r="E24" s="149"/>
      <c r="F24" s="150" t="s">
        <v>86</v>
      </c>
      <c r="G24" s="151"/>
      <c r="H24" s="151"/>
      <c r="I24" s="152"/>
    </row>
    <row r="25" spans="1:9" ht="20.100000000000001" customHeight="1">
      <c r="A25" s="17" t="s">
        <v>54</v>
      </c>
      <c r="B25" s="17"/>
      <c r="C25" s="17"/>
      <c r="D25" s="17"/>
      <c r="E25" s="17"/>
      <c r="F25" s="17"/>
      <c r="G25" s="17"/>
      <c r="H25" s="17"/>
      <c r="I25" s="17"/>
    </row>
    <row r="26" spans="1:9" ht="20.100000000000001" customHeight="1">
      <c r="A26" s="18" t="s">
        <v>61</v>
      </c>
      <c r="B26" s="113" t="s">
        <v>55</v>
      </c>
      <c r="C26" s="113"/>
      <c r="D26" s="113"/>
      <c r="E26" s="113"/>
      <c r="F26" s="113"/>
      <c r="G26" s="113"/>
      <c r="H26" s="113"/>
      <c r="I26" s="113"/>
    </row>
    <row r="27" spans="1:9" ht="20.100000000000001" customHeight="1">
      <c r="A27" s="18" t="s">
        <v>62</v>
      </c>
      <c r="B27" s="113" t="s">
        <v>56</v>
      </c>
      <c r="C27" s="113"/>
      <c r="D27" s="113"/>
      <c r="E27" s="113"/>
      <c r="F27" s="113"/>
      <c r="G27" s="113"/>
      <c r="H27" s="113"/>
      <c r="I27" s="113"/>
    </row>
    <row r="28" spans="1:9" ht="20.100000000000001" customHeight="1">
      <c r="A28" s="18" t="s">
        <v>63</v>
      </c>
      <c r="B28" s="113" t="s">
        <v>57</v>
      </c>
      <c r="C28" s="113"/>
      <c r="D28" s="113"/>
      <c r="E28" s="113"/>
      <c r="F28" s="113"/>
      <c r="G28" s="113"/>
      <c r="H28" s="113"/>
      <c r="I28" s="113"/>
    </row>
    <row r="29" spans="1:9" ht="20.100000000000001" customHeight="1">
      <c r="A29" s="18" t="s">
        <v>87</v>
      </c>
      <c r="B29" s="113" t="s">
        <v>58</v>
      </c>
      <c r="C29" s="113"/>
      <c r="D29" s="113"/>
      <c r="E29" s="113"/>
      <c r="F29" s="113"/>
      <c r="G29" s="113"/>
      <c r="H29" s="113"/>
      <c r="I29" s="113"/>
    </row>
    <row r="30" spans="1:9" ht="20.100000000000001" customHeight="1">
      <c r="A30" s="44"/>
      <c r="B30" s="113" t="s">
        <v>88</v>
      </c>
      <c r="C30" s="113"/>
      <c r="D30" s="113"/>
      <c r="E30" s="113"/>
      <c r="F30" s="113"/>
      <c r="G30" s="113"/>
      <c r="H30" s="113"/>
      <c r="I30" s="113"/>
    </row>
    <row r="31" spans="1:9" ht="20.100000000000001" customHeight="1">
      <c r="A31" s="44"/>
      <c r="B31" s="113" t="s">
        <v>89</v>
      </c>
      <c r="C31" s="113"/>
      <c r="D31" s="113"/>
      <c r="E31" s="113"/>
      <c r="F31" s="113"/>
      <c r="G31" s="113"/>
      <c r="H31" s="113"/>
      <c r="I31" s="113"/>
    </row>
    <row r="32" spans="1:9" ht="20.100000000000001" customHeight="1">
      <c r="A32" s="44"/>
      <c r="B32" s="113" t="s">
        <v>90</v>
      </c>
      <c r="C32" s="113"/>
      <c r="D32" s="113"/>
      <c r="E32" s="113"/>
      <c r="F32" s="113"/>
      <c r="G32" s="113"/>
      <c r="H32" s="113"/>
      <c r="I32" s="113"/>
    </row>
    <row r="33" spans="1:9" ht="60" customHeight="1"/>
    <row r="34" spans="1:9" s="3" customFormat="1" ht="15" customHeight="1">
      <c r="I34" s="47" t="s">
        <v>116</v>
      </c>
    </row>
    <row r="35" spans="1:9" ht="20.100000000000001" customHeight="1">
      <c r="A35" s="2" t="s">
        <v>43</v>
      </c>
    </row>
    <row r="36" spans="1:9" ht="30" customHeight="1">
      <c r="E36" s="19" t="s">
        <v>25</v>
      </c>
    </row>
    <row r="37" spans="1:9" s="3" customFormat="1" ht="20.100000000000001" customHeight="1">
      <c r="H37" s="95">
        <f>H3</f>
        <v>45017</v>
      </c>
      <c r="I37" s="95"/>
    </row>
    <row r="38" spans="1:9" s="3" customFormat="1" ht="30" customHeight="1">
      <c r="D38" s="22" t="s">
        <v>26</v>
      </c>
    </row>
    <row r="39" spans="1:9" s="3" customFormat="1" ht="24.95" customHeight="1">
      <c r="B39" s="9" t="s">
        <v>27</v>
      </c>
      <c r="C39" s="38" t="str">
        <f>IF(C5="","",C5)</f>
        <v/>
      </c>
      <c r="D39" s="3" t="s">
        <v>28</v>
      </c>
      <c r="F39" s="23" t="s">
        <v>29</v>
      </c>
      <c r="G39" s="12">
        <f>G5</f>
        <v>990001</v>
      </c>
    </row>
    <row r="40" spans="1:9" s="3" customFormat="1" ht="24.95" customHeight="1">
      <c r="B40"/>
    </row>
    <row r="41" spans="1:9" s="3" customFormat="1" ht="24.95" customHeight="1">
      <c r="B41" s="97" t="s">
        <v>42</v>
      </c>
      <c r="C41" s="97"/>
      <c r="D41" s="97"/>
      <c r="E41" s="97"/>
      <c r="F41" s="5" t="s">
        <v>30</v>
      </c>
      <c r="G41" s="183">
        <f>G7</f>
        <v>0</v>
      </c>
      <c r="H41" s="183"/>
      <c r="I41" s="183"/>
    </row>
    <row r="42" spans="1:9" s="3" customFormat="1" ht="24.95" customHeight="1">
      <c r="F42" s="4"/>
      <c r="G42" s="184">
        <f>G8</f>
        <v>0</v>
      </c>
      <c r="H42" s="184"/>
      <c r="I42" s="184"/>
    </row>
    <row r="43" spans="1:9" s="3" customFormat="1" ht="24.95" customHeight="1">
      <c r="A43" s="101" t="s">
        <v>71</v>
      </c>
      <c r="B43" s="102"/>
      <c r="C43" s="102"/>
      <c r="D43" s="178" t="e">
        <f>D9</f>
        <v>#DIV/0!</v>
      </c>
      <c r="E43" s="179"/>
      <c r="F43" s="5" t="s">
        <v>70</v>
      </c>
      <c r="G43" s="185"/>
      <c r="H43" s="185"/>
      <c r="I43" s="185"/>
    </row>
    <row r="44" spans="1:9" s="3" customFormat="1" ht="24.95" customHeight="1">
      <c r="A44" s="103"/>
      <c r="B44" s="104"/>
      <c r="C44" s="104"/>
      <c r="D44" s="180"/>
      <c r="E44" s="181"/>
      <c r="F44" s="4" t="s">
        <v>31</v>
      </c>
      <c r="G44" s="186">
        <f>G10</f>
        <v>0</v>
      </c>
      <c r="H44" s="186"/>
      <c r="I44" s="186"/>
    </row>
    <row r="45" spans="1:9" s="3" customFormat="1" ht="24.95" customHeight="1">
      <c r="F45" s="4" t="s">
        <v>112</v>
      </c>
      <c r="G45" s="141">
        <f>G11</f>
        <v>0</v>
      </c>
      <c r="H45" s="141"/>
      <c r="I45" s="141"/>
    </row>
    <row r="46" spans="1:9" ht="30" customHeight="1">
      <c r="A46" s="40" t="s">
        <v>0</v>
      </c>
      <c r="B46" s="153" t="s">
        <v>1</v>
      </c>
      <c r="C46" s="153"/>
      <c r="D46" s="154">
        <f t="shared" ref="D46:D58" si="0">D12</f>
        <v>0</v>
      </c>
      <c r="E46" s="154"/>
      <c r="F46" s="155" t="str">
        <f>F12</f>
        <v>注文書記載の工事コードを記入して下さい。</v>
      </c>
      <c r="G46" s="155"/>
      <c r="H46" s="155"/>
      <c r="I46" s="156"/>
    </row>
    <row r="47" spans="1:9" ht="30" customHeight="1">
      <c r="A47" s="41" t="s">
        <v>8</v>
      </c>
      <c r="B47" s="157" t="s">
        <v>76</v>
      </c>
      <c r="C47" s="157"/>
      <c r="D47" s="158">
        <f t="shared" si="0"/>
        <v>0</v>
      </c>
      <c r="E47" s="159"/>
      <c r="F47" s="159"/>
      <c r="G47" s="159"/>
      <c r="H47" s="159"/>
      <c r="I47" s="160"/>
    </row>
    <row r="48" spans="1:9" ht="30" customHeight="1">
      <c r="A48" s="41" t="s">
        <v>9</v>
      </c>
      <c r="B48" s="157" t="s">
        <v>2</v>
      </c>
      <c r="C48" s="157"/>
      <c r="D48" s="161">
        <f t="shared" si="0"/>
        <v>0</v>
      </c>
      <c r="E48" s="161"/>
      <c r="F48" s="162" t="str">
        <f t="shared" ref="F48:F58" si="1">F14</f>
        <v>注文書記載の注文番号を記入して下さい。</v>
      </c>
      <c r="G48" s="163"/>
      <c r="H48" s="163"/>
      <c r="I48" s="164"/>
    </row>
    <row r="49" spans="1:9" ht="30" customHeight="1">
      <c r="A49" s="41" t="s">
        <v>10</v>
      </c>
      <c r="B49" s="157" t="s">
        <v>77</v>
      </c>
      <c r="C49" s="157"/>
      <c r="D49" s="165">
        <f t="shared" si="0"/>
        <v>0</v>
      </c>
      <c r="E49" s="165"/>
      <c r="F49" s="162" t="str">
        <f t="shared" si="1"/>
        <v>注文書記載の注文金額（税込み）を記入して下さい。</v>
      </c>
      <c r="G49" s="163"/>
      <c r="H49" s="163"/>
      <c r="I49" s="164"/>
    </row>
    <row r="50" spans="1:9" ht="30" customHeight="1">
      <c r="A50" s="41"/>
      <c r="B50" s="157" t="s">
        <v>69</v>
      </c>
      <c r="C50" s="157"/>
      <c r="D50" s="165">
        <f t="shared" si="0"/>
        <v>0</v>
      </c>
      <c r="E50" s="165"/>
      <c r="F50" s="170" t="e">
        <f t="shared" si="1"/>
        <v>#DIV/0!</v>
      </c>
      <c r="G50" s="171"/>
      <c r="H50" s="171"/>
      <c r="I50" s="172"/>
    </row>
    <row r="51" spans="1:9" ht="30" customHeight="1">
      <c r="A51" s="41" t="s">
        <v>11</v>
      </c>
      <c r="B51" s="157" t="s">
        <v>3</v>
      </c>
      <c r="C51" s="157"/>
      <c r="D51" s="165">
        <f t="shared" si="0"/>
        <v>0</v>
      </c>
      <c r="E51" s="165"/>
      <c r="F51" s="162" t="e">
        <f t="shared" si="1"/>
        <v>#DIV/0!</v>
      </c>
      <c r="G51" s="163"/>
      <c r="H51" s="163"/>
      <c r="I51" s="164"/>
    </row>
    <row r="52" spans="1:9" ht="30" customHeight="1">
      <c r="A52" s="41" t="s">
        <v>12</v>
      </c>
      <c r="B52" s="157" t="s">
        <v>79</v>
      </c>
      <c r="C52" s="157"/>
      <c r="D52" s="165">
        <f t="shared" si="0"/>
        <v>0</v>
      </c>
      <c r="E52" s="165"/>
      <c r="F52" s="162" t="str">
        <f t="shared" si="1"/>
        <v>前払金を受領している場合は受領額を記入して下さい。</v>
      </c>
      <c r="G52" s="163"/>
      <c r="H52" s="163"/>
      <c r="I52" s="164"/>
    </row>
    <row r="53" spans="1:9" ht="30" customHeight="1">
      <c r="A53" s="41" t="s">
        <v>13</v>
      </c>
      <c r="B53" s="157" t="s">
        <v>4</v>
      </c>
      <c r="C53" s="157"/>
      <c r="D53" s="165">
        <f t="shared" si="0"/>
        <v>0</v>
      </c>
      <c r="E53" s="165"/>
      <c r="F53" s="162" t="str">
        <f t="shared" si="1"/>
        <v>前回請求迄の出来高累計額を記入して下さい。</v>
      </c>
      <c r="G53" s="163"/>
      <c r="H53" s="163"/>
      <c r="I53" s="164"/>
    </row>
    <row r="54" spans="1:9" ht="30" customHeight="1">
      <c r="A54" s="41" t="s">
        <v>14</v>
      </c>
      <c r="B54" s="157" t="s">
        <v>5</v>
      </c>
      <c r="C54" s="157"/>
      <c r="D54" s="165" t="e">
        <f t="shared" si="0"/>
        <v>#DIV/0!</v>
      </c>
      <c r="E54" s="165"/>
      <c r="F54" s="162" t="str">
        <f t="shared" si="1"/>
        <v>自動計算されます。</v>
      </c>
      <c r="G54" s="163"/>
      <c r="H54" s="163"/>
      <c r="I54" s="164"/>
    </row>
    <row r="55" spans="1:9" ht="30" customHeight="1">
      <c r="A55" s="42" t="s">
        <v>15</v>
      </c>
      <c r="B55" s="191" t="s">
        <v>83</v>
      </c>
      <c r="C55" s="191"/>
      <c r="D55" s="193">
        <f t="shared" si="0"/>
        <v>1</v>
      </c>
      <c r="E55" s="193"/>
      <c r="F55" s="162" t="str">
        <f t="shared" si="1"/>
        <v>注文書記載の部分払比率を記入して下さい。</v>
      </c>
      <c r="G55" s="163"/>
      <c r="H55" s="163"/>
      <c r="I55" s="164"/>
    </row>
    <row r="56" spans="1:9" ht="30" customHeight="1">
      <c r="A56" s="23" t="s">
        <v>16</v>
      </c>
      <c r="B56" s="187" t="s">
        <v>6</v>
      </c>
      <c r="C56" s="187"/>
      <c r="D56" s="188" t="e">
        <f t="shared" si="0"/>
        <v>#DIV/0!</v>
      </c>
      <c r="E56" s="189"/>
      <c r="F56" s="163" t="e">
        <f t="shared" si="1"/>
        <v>#DIV/0!</v>
      </c>
      <c r="G56" s="163"/>
      <c r="H56" s="163"/>
      <c r="I56" s="164"/>
    </row>
    <row r="57" spans="1:9" ht="30" customHeight="1">
      <c r="A57" s="41" t="s">
        <v>17</v>
      </c>
      <c r="B57" s="157" t="s">
        <v>85</v>
      </c>
      <c r="C57" s="157"/>
      <c r="D57" s="190" t="e">
        <f t="shared" si="0"/>
        <v>#DIV/0!</v>
      </c>
      <c r="E57" s="190"/>
      <c r="F57" s="162" t="e">
        <f t="shared" si="1"/>
        <v>#DIV/0!</v>
      </c>
      <c r="G57" s="163"/>
      <c r="H57" s="163"/>
      <c r="I57" s="164"/>
    </row>
    <row r="58" spans="1:9" ht="30" customHeight="1">
      <c r="A58" s="43" t="s">
        <v>18</v>
      </c>
      <c r="B58" s="148" t="s">
        <v>7</v>
      </c>
      <c r="C58" s="148"/>
      <c r="D58" s="149" t="e">
        <f t="shared" si="0"/>
        <v>#DIV/0!</v>
      </c>
      <c r="E58" s="149"/>
      <c r="F58" s="150" t="str">
        <f t="shared" si="1"/>
        <v>④－⑥－⑧－⑩</v>
      </c>
      <c r="G58" s="151"/>
      <c r="H58" s="151"/>
      <c r="I58" s="152"/>
    </row>
    <row r="59" spans="1:9" ht="20.100000000000001" customHeight="1">
      <c r="A59" s="17" t="s">
        <v>91</v>
      </c>
      <c r="B59" s="17"/>
      <c r="C59" s="17"/>
      <c r="D59" s="17"/>
      <c r="E59" s="17"/>
      <c r="F59" s="17"/>
      <c r="G59" s="17"/>
      <c r="H59" s="17"/>
      <c r="I59" s="17"/>
    </row>
    <row r="60" spans="1:9" ht="20.100000000000001" customHeight="1">
      <c r="A60" s="202" t="s">
        <v>92</v>
      </c>
      <c r="B60" s="203"/>
      <c r="C60" s="203"/>
      <c r="D60" s="203" t="s">
        <v>94</v>
      </c>
      <c r="E60" s="203"/>
      <c r="F60" s="203" t="s">
        <v>95</v>
      </c>
      <c r="G60" s="203"/>
      <c r="H60" s="203" t="s">
        <v>96</v>
      </c>
      <c r="I60" s="204"/>
    </row>
    <row r="61" spans="1:9" ht="20.100000000000001" customHeight="1">
      <c r="A61" s="142" t="s">
        <v>21</v>
      </c>
      <c r="B61" s="143"/>
      <c r="C61" s="146"/>
      <c r="D61" s="197" t="s">
        <v>97</v>
      </c>
      <c r="E61" s="197"/>
      <c r="F61" s="197" t="s">
        <v>101</v>
      </c>
      <c r="G61" s="197"/>
      <c r="H61" s="197" t="s">
        <v>104</v>
      </c>
      <c r="I61" s="198"/>
    </row>
    <row r="62" spans="1:9" ht="20.100000000000001" customHeight="1">
      <c r="A62" s="195"/>
      <c r="B62" s="196"/>
      <c r="C62" s="194"/>
      <c r="D62" s="199" t="s">
        <v>98</v>
      </c>
      <c r="E62" s="199"/>
      <c r="F62" s="199" t="s">
        <v>102</v>
      </c>
      <c r="G62" s="199"/>
      <c r="H62" s="199" t="s">
        <v>105</v>
      </c>
      <c r="I62" s="200"/>
    </row>
    <row r="63" spans="1:9" ht="20.100000000000001" customHeight="1">
      <c r="A63" s="142" t="s">
        <v>93</v>
      </c>
      <c r="B63" s="143"/>
      <c r="C63" s="146"/>
      <c r="D63" s="199" t="s">
        <v>99</v>
      </c>
      <c r="E63" s="199"/>
      <c r="F63" s="199" t="s">
        <v>103</v>
      </c>
      <c r="G63" s="199"/>
      <c r="H63" s="199" t="s">
        <v>106</v>
      </c>
      <c r="I63" s="200"/>
    </row>
    <row r="64" spans="1:9" ht="20.100000000000001" customHeight="1">
      <c r="A64" s="144"/>
      <c r="B64" s="145"/>
      <c r="C64" s="147"/>
      <c r="D64" s="201" t="s">
        <v>100</v>
      </c>
      <c r="E64" s="201"/>
      <c r="F64" s="201"/>
      <c r="G64" s="201"/>
      <c r="H64" s="201" t="s">
        <v>107</v>
      </c>
      <c r="I64" s="205"/>
    </row>
    <row r="65" spans="1:9" ht="20.100000000000001" customHeight="1">
      <c r="A65" s="17"/>
      <c r="B65" s="17"/>
      <c r="C65" s="17"/>
      <c r="D65" s="17"/>
      <c r="E65" s="17"/>
      <c r="F65" s="17"/>
      <c r="G65" s="17"/>
      <c r="H65" s="17"/>
      <c r="I65" s="17"/>
    </row>
    <row r="66" spans="1:9" ht="20.100000000000001" customHeight="1">
      <c r="A66" s="17"/>
      <c r="B66" s="17"/>
      <c r="C66" s="17"/>
      <c r="D66" s="110"/>
      <c r="E66" s="110"/>
      <c r="F66" s="206"/>
      <c r="G66" s="66" t="s">
        <v>108</v>
      </c>
      <c r="H66" s="67"/>
      <c r="I66" s="68"/>
    </row>
    <row r="67" spans="1:9" ht="60" customHeight="1">
      <c r="A67" s="17"/>
      <c r="B67" s="17"/>
      <c r="C67" s="17"/>
      <c r="D67" s="17"/>
      <c r="E67" s="17"/>
      <c r="F67" s="58"/>
      <c r="G67" s="45"/>
      <c r="H67" s="7"/>
      <c r="I67" s="8"/>
    </row>
    <row r="68" spans="1:9" ht="15" customHeight="1">
      <c r="A68" s="17"/>
      <c r="B68" s="17"/>
      <c r="C68" s="17"/>
      <c r="D68" s="17"/>
      <c r="E68" s="17"/>
      <c r="F68" s="17"/>
      <c r="G68" s="17"/>
      <c r="H68" s="17"/>
      <c r="I68" s="47" t="str">
        <f>I34</f>
        <v>（2023年7月1日改訂）</v>
      </c>
    </row>
    <row r="69" spans="1:9" ht="20.100000000000001" customHeight="1">
      <c r="A69" s="2" t="s">
        <v>43</v>
      </c>
    </row>
    <row r="70" spans="1:9" ht="30" customHeight="1">
      <c r="E70" s="19" t="s">
        <v>59</v>
      </c>
    </row>
    <row r="71" spans="1:9" s="3" customFormat="1" ht="20.100000000000001" customHeight="1">
      <c r="H71" s="95">
        <f>H37</f>
        <v>45017</v>
      </c>
      <c r="I71" s="95"/>
    </row>
    <row r="72" spans="1:9" s="3" customFormat="1" ht="30" customHeight="1">
      <c r="D72" s="22" t="s">
        <v>26</v>
      </c>
    </row>
    <row r="73" spans="1:9" s="3" customFormat="1" ht="24.95" customHeight="1">
      <c r="B73" s="9" t="s">
        <v>27</v>
      </c>
      <c r="C73" s="38" t="str">
        <f>C39</f>
        <v/>
      </c>
      <c r="D73" s="3" t="s">
        <v>28</v>
      </c>
      <c r="F73" s="23" t="s">
        <v>29</v>
      </c>
      <c r="G73" s="12">
        <f>G39</f>
        <v>990001</v>
      </c>
    </row>
    <row r="74" spans="1:9" s="3" customFormat="1" ht="24.95" customHeight="1">
      <c r="B74"/>
    </row>
    <row r="75" spans="1:9" s="3" customFormat="1" ht="24.95" customHeight="1">
      <c r="B75" s="97" t="s">
        <v>42</v>
      </c>
      <c r="C75" s="97"/>
      <c r="D75" s="97"/>
      <c r="E75" s="97"/>
      <c r="F75" s="5" t="s">
        <v>30</v>
      </c>
      <c r="G75" s="183">
        <f>G41</f>
        <v>0</v>
      </c>
      <c r="H75" s="183"/>
      <c r="I75" s="183"/>
    </row>
    <row r="76" spans="1:9" s="3" customFormat="1" ht="24.95" customHeight="1">
      <c r="F76" s="4"/>
      <c r="G76" s="184">
        <f>G42</f>
        <v>0</v>
      </c>
      <c r="H76" s="184"/>
      <c r="I76" s="184"/>
    </row>
    <row r="77" spans="1:9" s="3" customFormat="1" ht="24.95" customHeight="1">
      <c r="A77" s="101" t="s">
        <v>71</v>
      </c>
      <c r="B77" s="102"/>
      <c r="C77" s="102"/>
      <c r="D77" s="178" t="e">
        <f>D43</f>
        <v>#DIV/0!</v>
      </c>
      <c r="E77" s="179"/>
      <c r="F77" s="5" t="s">
        <v>70</v>
      </c>
      <c r="G77" s="185"/>
      <c r="H77" s="185"/>
      <c r="I77" s="185"/>
    </row>
    <row r="78" spans="1:9" s="3" customFormat="1" ht="24.95" customHeight="1">
      <c r="A78" s="103"/>
      <c r="B78" s="104"/>
      <c r="C78" s="104"/>
      <c r="D78" s="180"/>
      <c r="E78" s="181"/>
      <c r="F78" s="4" t="s">
        <v>31</v>
      </c>
      <c r="G78" s="186">
        <f>G44</f>
        <v>0</v>
      </c>
      <c r="H78" s="186"/>
      <c r="I78" s="186"/>
    </row>
    <row r="79" spans="1:9" s="3" customFormat="1" ht="24.95" customHeight="1">
      <c r="F79" s="4" t="s">
        <v>111</v>
      </c>
      <c r="G79" s="141">
        <f>G45</f>
        <v>0</v>
      </c>
      <c r="H79" s="141"/>
      <c r="I79" s="141"/>
    </row>
    <row r="80" spans="1:9" ht="30" customHeight="1">
      <c r="A80" s="40" t="s">
        <v>0</v>
      </c>
      <c r="B80" s="153" t="s">
        <v>1</v>
      </c>
      <c r="C80" s="153"/>
      <c r="D80" s="154">
        <f t="shared" ref="D80:D92" si="2">D46</f>
        <v>0</v>
      </c>
      <c r="E80" s="154"/>
      <c r="F80" s="155" t="str">
        <f>F46</f>
        <v>注文書記載の工事コードを記入して下さい。</v>
      </c>
      <c r="G80" s="155"/>
      <c r="H80" s="155"/>
      <c r="I80" s="156"/>
    </row>
    <row r="81" spans="1:9" ht="30" customHeight="1">
      <c r="A81" s="41" t="s">
        <v>8</v>
      </c>
      <c r="B81" s="157" t="s">
        <v>76</v>
      </c>
      <c r="C81" s="157"/>
      <c r="D81" s="158">
        <f t="shared" si="2"/>
        <v>0</v>
      </c>
      <c r="E81" s="159"/>
      <c r="F81" s="159"/>
      <c r="G81" s="159"/>
      <c r="H81" s="159"/>
      <c r="I81" s="160"/>
    </row>
    <row r="82" spans="1:9" ht="30" customHeight="1">
      <c r="A82" s="41" t="s">
        <v>9</v>
      </c>
      <c r="B82" s="157" t="s">
        <v>2</v>
      </c>
      <c r="C82" s="157"/>
      <c r="D82" s="161">
        <f t="shared" si="2"/>
        <v>0</v>
      </c>
      <c r="E82" s="161"/>
      <c r="F82" s="162" t="str">
        <f t="shared" ref="F82:F92" si="3">F48</f>
        <v>注文書記載の注文番号を記入して下さい。</v>
      </c>
      <c r="G82" s="163"/>
      <c r="H82" s="163"/>
      <c r="I82" s="164"/>
    </row>
    <row r="83" spans="1:9" ht="30" customHeight="1">
      <c r="A83" s="41" t="s">
        <v>10</v>
      </c>
      <c r="B83" s="157" t="s">
        <v>77</v>
      </c>
      <c r="C83" s="157"/>
      <c r="D83" s="165">
        <f t="shared" si="2"/>
        <v>0</v>
      </c>
      <c r="E83" s="165"/>
      <c r="F83" s="162" t="str">
        <f t="shared" si="3"/>
        <v>注文書記載の注文金額（税込み）を記入して下さい。</v>
      </c>
      <c r="G83" s="163"/>
      <c r="H83" s="163"/>
      <c r="I83" s="164"/>
    </row>
    <row r="84" spans="1:9" ht="30" customHeight="1">
      <c r="A84" s="41"/>
      <c r="B84" s="157" t="s">
        <v>69</v>
      </c>
      <c r="C84" s="157"/>
      <c r="D84" s="165">
        <f t="shared" si="2"/>
        <v>0</v>
      </c>
      <c r="E84" s="165"/>
      <c r="F84" s="170" t="e">
        <f t="shared" si="3"/>
        <v>#DIV/0!</v>
      </c>
      <c r="G84" s="171"/>
      <c r="H84" s="171"/>
      <c r="I84" s="172"/>
    </row>
    <row r="85" spans="1:9" ht="30" customHeight="1">
      <c r="A85" s="41" t="s">
        <v>11</v>
      </c>
      <c r="B85" s="157" t="s">
        <v>3</v>
      </c>
      <c r="C85" s="157"/>
      <c r="D85" s="165">
        <f t="shared" si="2"/>
        <v>0</v>
      </c>
      <c r="E85" s="165"/>
      <c r="F85" s="162" t="e">
        <f t="shared" si="3"/>
        <v>#DIV/0!</v>
      </c>
      <c r="G85" s="163"/>
      <c r="H85" s="163"/>
      <c r="I85" s="164"/>
    </row>
    <row r="86" spans="1:9" ht="30" customHeight="1">
      <c r="A86" s="41" t="s">
        <v>12</v>
      </c>
      <c r="B86" s="157" t="s">
        <v>79</v>
      </c>
      <c r="C86" s="157"/>
      <c r="D86" s="165">
        <f t="shared" si="2"/>
        <v>0</v>
      </c>
      <c r="E86" s="165"/>
      <c r="F86" s="162" t="str">
        <f t="shared" si="3"/>
        <v>前払金を受領している場合は受領額を記入して下さい。</v>
      </c>
      <c r="G86" s="163"/>
      <c r="H86" s="163"/>
      <c r="I86" s="164"/>
    </row>
    <row r="87" spans="1:9" ht="30" customHeight="1">
      <c r="A87" s="41" t="s">
        <v>13</v>
      </c>
      <c r="B87" s="157" t="s">
        <v>4</v>
      </c>
      <c r="C87" s="157"/>
      <c r="D87" s="165">
        <f t="shared" si="2"/>
        <v>0</v>
      </c>
      <c r="E87" s="165"/>
      <c r="F87" s="162" t="str">
        <f t="shared" si="3"/>
        <v>前回請求迄の出来高累計額を記入して下さい。</v>
      </c>
      <c r="G87" s="163"/>
      <c r="H87" s="163"/>
      <c r="I87" s="164"/>
    </row>
    <row r="88" spans="1:9" ht="30" customHeight="1">
      <c r="A88" s="41" t="s">
        <v>14</v>
      </c>
      <c r="B88" s="157" t="s">
        <v>5</v>
      </c>
      <c r="C88" s="157"/>
      <c r="D88" s="165" t="e">
        <f t="shared" si="2"/>
        <v>#DIV/0!</v>
      </c>
      <c r="E88" s="165"/>
      <c r="F88" s="162" t="str">
        <f t="shared" si="3"/>
        <v>自動計算されます。</v>
      </c>
      <c r="G88" s="163"/>
      <c r="H88" s="163"/>
      <c r="I88" s="164"/>
    </row>
    <row r="89" spans="1:9" ht="30" customHeight="1">
      <c r="A89" s="42" t="s">
        <v>15</v>
      </c>
      <c r="B89" s="191" t="s">
        <v>83</v>
      </c>
      <c r="C89" s="191"/>
      <c r="D89" s="193">
        <f t="shared" si="2"/>
        <v>1</v>
      </c>
      <c r="E89" s="193"/>
      <c r="F89" s="162" t="str">
        <f t="shared" si="3"/>
        <v>注文書記載の部分払比率を記入して下さい。</v>
      </c>
      <c r="G89" s="163"/>
      <c r="H89" s="163"/>
      <c r="I89" s="164"/>
    </row>
    <row r="90" spans="1:9" ht="30" customHeight="1">
      <c r="A90" s="23" t="s">
        <v>16</v>
      </c>
      <c r="B90" s="187" t="s">
        <v>6</v>
      </c>
      <c r="C90" s="187"/>
      <c r="D90" s="188" t="e">
        <f t="shared" si="2"/>
        <v>#DIV/0!</v>
      </c>
      <c r="E90" s="189"/>
      <c r="F90" s="163" t="e">
        <f t="shared" si="3"/>
        <v>#DIV/0!</v>
      </c>
      <c r="G90" s="163"/>
      <c r="H90" s="163"/>
      <c r="I90" s="164"/>
    </row>
    <row r="91" spans="1:9" ht="30" customHeight="1">
      <c r="A91" s="41" t="s">
        <v>17</v>
      </c>
      <c r="B91" s="157" t="s">
        <v>85</v>
      </c>
      <c r="C91" s="157"/>
      <c r="D91" s="190" t="e">
        <f t="shared" si="2"/>
        <v>#DIV/0!</v>
      </c>
      <c r="E91" s="190"/>
      <c r="F91" s="162" t="e">
        <f t="shared" si="3"/>
        <v>#DIV/0!</v>
      </c>
      <c r="G91" s="163"/>
      <c r="H91" s="163"/>
      <c r="I91" s="164"/>
    </row>
    <row r="92" spans="1:9" ht="30" customHeight="1">
      <c r="A92" s="43" t="s">
        <v>18</v>
      </c>
      <c r="B92" s="148" t="s">
        <v>7</v>
      </c>
      <c r="C92" s="148"/>
      <c r="D92" s="149" t="e">
        <f t="shared" si="2"/>
        <v>#DIV/0!</v>
      </c>
      <c r="E92" s="149"/>
      <c r="F92" s="150" t="str">
        <f t="shared" si="3"/>
        <v>④－⑥－⑧－⑩</v>
      </c>
      <c r="G92" s="151"/>
      <c r="H92" s="151"/>
      <c r="I92" s="152"/>
    </row>
    <row r="93" spans="1:9" ht="20.100000000000001" customHeight="1">
      <c r="A93" s="17" t="s">
        <v>91</v>
      </c>
      <c r="B93" s="17"/>
      <c r="C93" s="17"/>
      <c r="D93" s="17"/>
      <c r="E93" s="17"/>
      <c r="F93" s="17"/>
      <c r="G93" s="17"/>
      <c r="H93" s="17"/>
      <c r="I93" s="17"/>
    </row>
    <row r="94" spans="1:9" ht="20.100000000000001" customHeight="1">
      <c r="A94" s="202" t="s">
        <v>92</v>
      </c>
      <c r="B94" s="203"/>
      <c r="C94" s="203"/>
      <c r="D94" s="203" t="s">
        <v>94</v>
      </c>
      <c r="E94" s="203"/>
      <c r="F94" s="203" t="s">
        <v>95</v>
      </c>
      <c r="G94" s="203"/>
      <c r="H94" s="203" t="s">
        <v>96</v>
      </c>
      <c r="I94" s="204"/>
    </row>
    <row r="95" spans="1:9" ht="20.100000000000001" customHeight="1">
      <c r="A95" s="142" t="s">
        <v>21</v>
      </c>
      <c r="B95" s="143"/>
      <c r="C95" s="146"/>
      <c r="D95" s="197" t="s">
        <v>97</v>
      </c>
      <c r="E95" s="197"/>
      <c r="F95" s="197" t="s">
        <v>101</v>
      </c>
      <c r="G95" s="197"/>
      <c r="H95" s="197" t="s">
        <v>104</v>
      </c>
      <c r="I95" s="198"/>
    </row>
    <row r="96" spans="1:9" ht="20.100000000000001" customHeight="1">
      <c r="A96" s="195"/>
      <c r="B96" s="196"/>
      <c r="C96" s="194"/>
      <c r="D96" s="199" t="s">
        <v>98</v>
      </c>
      <c r="E96" s="199"/>
      <c r="F96" s="199" t="s">
        <v>102</v>
      </c>
      <c r="G96" s="199"/>
      <c r="H96" s="199" t="s">
        <v>105</v>
      </c>
      <c r="I96" s="200"/>
    </row>
    <row r="97" spans="1:9" ht="20.100000000000001" customHeight="1">
      <c r="A97" s="142" t="s">
        <v>93</v>
      </c>
      <c r="B97" s="143"/>
      <c r="C97" s="146"/>
      <c r="D97" s="199" t="s">
        <v>99</v>
      </c>
      <c r="E97" s="199"/>
      <c r="F97" s="199" t="s">
        <v>103</v>
      </c>
      <c r="G97" s="199"/>
      <c r="H97" s="199" t="s">
        <v>106</v>
      </c>
      <c r="I97" s="200"/>
    </row>
    <row r="98" spans="1:9" ht="20.100000000000001" customHeight="1">
      <c r="A98" s="144"/>
      <c r="B98" s="145"/>
      <c r="C98" s="147"/>
      <c r="D98" s="201" t="s">
        <v>100</v>
      </c>
      <c r="E98" s="201"/>
      <c r="F98" s="201"/>
      <c r="G98" s="201"/>
      <c r="H98" s="201" t="s">
        <v>107</v>
      </c>
      <c r="I98" s="205"/>
    </row>
    <row r="99" spans="1:9" ht="20.100000000000001" customHeight="1">
      <c r="A99" s="17"/>
      <c r="B99" s="17"/>
      <c r="C99" s="17"/>
      <c r="D99" s="17"/>
      <c r="E99" s="17"/>
      <c r="F99" s="17"/>
      <c r="G99" s="17"/>
      <c r="H99" s="17"/>
      <c r="I99" s="17"/>
    </row>
    <row r="100" spans="1:9" ht="20.100000000000001" customHeight="1">
      <c r="A100" s="17"/>
      <c r="B100" s="17"/>
      <c r="C100" s="17"/>
      <c r="D100" s="110"/>
      <c r="E100" s="110"/>
      <c r="F100" s="110"/>
      <c r="G100" s="66" t="s">
        <v>108</v>
      </c>
      <c r="H100" s="67"/>
      <c r="I100" s="68"/>
    </row>
    <row r="101" spans="1:9" ht="60" customHeight="1">
      <c r="A101" s="17"/>
      <c r="B101" s="17"/>
      <c r="C101" s="17"/>
      <c r="D101" s="17"/>
      <c r="E101" s="17"/>
      <c r="F101" s="17"/>
      <c r="G101" s="13"/>
      <c r="H101" s="7"/>
      <c r="I101" s="8"/>
    </row>
    <row r="102" spans="1:9" ht="15" customHeight="1">
      <c r="I102" s="47" t="str">
        <f>I34</f>
        <v>（2023年7月1日改訂）</v>
      </c>
    </row>
  </sheetData>
  <sheetProtection algorithmName="SHA-512" hashValue="KH5XzEsx9Ca1r9E5YFBqHhNTVVVVONYARfsLgMAa4Cxe7o6t9DdGkR5Q0XxYNNEjJcI/GraSVnCBR4o4q3E2Zw==" saltValue="YEtHnRiQ3vRVCxl5G5zK+Q==" spinCount="100000" sheet="1" objects="1" selectLockedCells="1"/>
  <mergeCells count="189">
    <mergeCell ref="H71:I71"/>
    <mergeCell ref="H60:I60"/>
    <mergeCell ref="D61:E61"/>
    <mergeCell ref="D62:E62"/>
    <mergeCell ref="B75:E75"/>
    <mergeCell ref="G75:I75"/>
    <mergeCell ref="G76:I77"/>
    <mergeCell ref="A77:C78"/>
    <mergeCell ref="G79:I79"/>
    <mergeCell ref="D77:E78"/>
    <mergeCell ref="G78:I78"/>
    <mergeCell ref="F64:G64"/>
    <mergeCell ref="H64:I64"/>
    <mergeCell ref="D66:F66"/>
    <mergeCell ref="G66:I66"/>
    <mergeCell ref="D100:F100"/>
    <mergeCell ref="G100:I100"/>
    <mergeCell ref="D97:E97"/>
    <mergeCell ref="F97:G97"/>
    <mergeCell ref="H97:I97"/>
    <mergeCell ref="D98:E98"/>
    <mergeCell ref="F98:G98"/>
    <mergeCell ref="H98:I98"/>
    <mergeCell ref="D95:E95"/>
    <mergeCell ref="F95:G95"/>
    <mergeCell ref="H95:I95"/>
    <mergeCell ref="D96:E96"/>
    <mergeCell ref="F96:G96"/>
    <mergeCell ref="H96:I96"/>
    <mergeCell ref="B92:C92"/>
    <mergeCell ref="D92:E92"/>
    <mergeCell ref="F92:I92"/>
    <mergeCell ref="A94:C94"/>
    <mergeCell ref="D94:E94"/>
    <mergeCell ref="F94:G94"/>
    <mergeCell ref="H94:I94"/>
    <mergeCell ref="A95:B96"/>
    <mergeCell ref="C95:C96"/>
    <mergeCell ref="B90:C90"/>
    <mergeCell ref="D90:E90"/>
    <mergeCell ref="F90:I90"/>
    <mergeCell ref="B91:C91"/>
    <mergeCell ref="D91:E91"/>
    <mergeCell ref="F91:I91"/>
    <mergeCell ref="B88:C88"/>
    <mergeCell ref="D88:E88"/>
    <mergeCell ref="F88:I88"/>
    <mergeCell ref="B89:C89"/>
    <mergeCell ref="D89:E89"/>
    <mergeCell ref="F89:I89"/>
    <mergeCell ref="B86:C86"/>
    <mergeCell ref="D86:E86"/>
    <mergeCell ref="F86:I86"/>
    <mergeCell ref="B87:C87"/>
    <mergeCell ref="D87:E87"/>
    <mergeCell ref="F87:I87"/>
    <mergeCell ref="B84:C84"/>
    <mergeCell ref="D84:E84"/>
    <mergeCell ref="F84:I84"/>
    <mergeCell ref="B85:C85"/>
    <mergeCell ref="D85:E85"/>
    <mergeCell ref="F85:I85"/>
    <mergeCell ref="B82:C82"/>
    <mergeCell ref="D82:E82"/>
    <mergeCell ref="F82:I82"/>
    <mergeCell ref="B83:C83"/>
    <mergeCell ref="D83:E83"/>
    <mergeCell ref="F83:I83"/>
    <mergeCell ref="B80:C80"/>
    <mergeCell ref="D80:E80"/>
    <mergeCell ref="F80:I80"/>
    <mergeCell ref="B81:C81"/>
    <mergeCell ref="D81:I81"/>
    <mergeCell ref="B56:C56"/>
    <mergeCell ref="D56:E56"/>
    <mergeCell ref="F56:I56"/>
    <mergeCell ref="B57:C57"/>
    <mergeCell ref="D57:E57"/>
    <mergeCell ref="F57:I57"/>
    <mergeCell ref="C61:C62"/>
    <mergeCell ref="C63:C64"/>
    <mergeCell ref="A61:B62"/>
    <mergeCell ref="A63:B64"/>
    <mergeCell ref="F61:G61"/>
    <mergeCell ref="H61:I61"/>
    <mergeCell ref="F62:G62"/>
    <mergeCell ref="H62:I62"/>
    <mergeCell ref="F63:G63"/>
    <mergeCell ref="H63:I63"/>
    <mergeCell ref="D64:E64"/>
    <mergeCell ref="D63:E63"/>
    <mergeCell ref="B58:C58"/>
    <mergeCell ref="D58:E58"/>
    <mergeCell ref="F58:I58"/>
    <mergeCell ref="A60:C60"/>
    <mergeCell ref="D60:E60"/>
    <mergeCell ref="F60:G60"/>
    <mergeCell ref="B54:C54"/>
    <mergeCell ref="D54:E54"/>
    <mergeCell ref="F54:I54"/>
    <mergeCell ref="B55:C55"/>
    <mergeCell ref="D55:E55"/>
    <mergeCell ref="F55:I55"/>
    <mergeCell ref="B53:C53"/>
    <mergeCell ref="D53:E53"/>
    <mergeCell ref="F53:I53"/>
    <mergeCell ref="B50:C50"/>
    <mergeCell ref="D50:E50"/>
    <mergeCell ref="F50:I50"/>
    <mergeCell ref="B51:C51"/>
    <mergeCell ref="D51:E51"/>
    <mergeCell ref="F51:I51"/>
    <mergeCell ref="B20:C20"/>
    <mergeCell ref="D20:E20"/>
    <mergeCell ref="F20:I20"/>
    <mergeCell ref="B21:C21"/>
    <mergeCell ref="D21:E21"/>
    <mergeCell ref="F21:I21"/>
    <mergeCell ref="F23:I23"/>
    <mergeCell ref="B52:C52"/>
    <mergeCell ref="D52:E52"/>
    <mergeCell ref="F52:I52"/>
    <mergeCell ref="G45:I45"/>
    <mergeCell ref="B17:C17"/>
    <mergeCell ref="D17:E17"/>
    <mergeCell ref="F17:I17"/>
    <mergeCell ref="B18:C18"/>
    <mergeCell ref="D18:E18"/>
    <mergeCell ref="F18:I18"/>
    <mergeCell ref="B19:C19"/>
    <mergeCell ref="D19:E19"/>
    <mergeCell ref="F19:I19"/>
    <mergeCell ref="B41:E41"/>
    <mergeCell ref="G41:I41"/>
    <mergeCell ref="G42:I43"/>
    <mergeCell ref="A43:C44"/>
    <mergeCell ref="D43:E44"/>
    <mergeCell ref="G44:I44"/>
    <mergeCell ref="B22:C22"/>
    <mergeCell ref="D22:E22"/>
    <mergeCell ref="F22:I22"/>
    <mergeCell ref="B23:C23"/>
    <mergeCell ref="D23:E23"/>
    <mergeCell ref="H3:I3"/>
    <mergeCell ref="B7:E7"/>
    <mergeCell ref="G7:I7"/>
    <mergeCell ref="G8:I9"/>
    <mergeCell ref="G10:I10"/>
    <mergeCell ref="A9:C10"/>
    <mergeCell ref="D9:E10"/>
    <mergeCell ref="B12:C12"/>
    <mergeCell ref="D12:E12"/>
    <mergeCell ref="F12:I12"/>
    <mergeCell ref="B13:C13"/>
    <mergeCell ref="D13:I13"/>
    <mergeCell ref="G11:I11"/>
    <mergeCell ref="B15:C15"/>
    <mergeCell ref="D15:E15"/>
    <mergeCell ref="F15:I15"/>
    <mergeCell ref="B16:C16"/>
    <mergeCell ref="D16:E16"/>
    <mergeCell ref="F16:I16"/>
    <mergeCell ref="B14:C14"/>
    <mergeCell ref="D14:E14"/>
    <mergeCell ref="F14:I14"/>
    <mergeCell ref="A97:B98"/>
    <mergeCell ref="C97:C98"/>
    <mergeCell ref="B24:C24"/>
    <mergeCell ref="D24:E24"/>
    <mergeCell ref="F24:I24"/>
    <mergeCell ref="B32:I32"/>
    <mergeCell ref="B26:I26"/>
    <mergeCell ref="B27:I27"/>
    <mergeCell ref="B28:I28"/>
    <mergeCell ref="B29:I29"/>
    <mergeCell ref="B30:I30"/>
    <mergeCell ref="B31:I31"/>
    <mergeCell ref="B46:C46"/>
    <mergeCell ref="D46:E46"/>
    <mergeCell ref="F46:I46"/>
    <mergeCell ref="B47:C47"/>
    <mergeCell ref="D47:I47"/>
    <mergeCell ref="H37:I37"/>
    <mergeCell ref="B48:C48"/>
    <mergeCell ref="D48:E48"/>
    <mergeCell ref="F48:I48"/>
    <mergeCell ref="B49:C49"/>
    <mergeCell ref="D49:E49"/>
    <mergeCell ref="F49:I49"/>
  </mergeCells>
  <phoneticPr fontId="2"/>
  <conditionalFormatting sqref="D16:E16">
    <cfRule type="expression" dxfId="54" priority="30" stopIfTrue="1">
      <formula>$F$16="※消費税額を確認して下さい！"</formula>
    </cfRule>
  </conditionalFormatting>
  <conditionalFormatting sqref="D17:E17">
    <cfRule type="expression" dxfId="53" priority="32" stopIfTrue="1">
      <formula>$F$17="※契約額をオーバーしています！"</formula>
    </cfRule>
    <cfRule type="expression" dxfId="52" priority="33" stopIfTrue="1">
      <formula>$F$17="※税抜き金額にすると１円未満の端数が生じます！"</formula>
    </cfRule>
  </conditionalFormatting>
  <conditionalFormatting sqref="D20:E20">
    <cfRule type="expression" dxfId="51" priority="29" stopIfTrue="1">
      <formula>$F$16="※消費税額を確認して下さい！"</formula>
    </cfRule>
  </conditionalFormatting>
  <conditionalFormatting sqref="D21:E21">
    <cfRule type="expression" dxfId="50" priority="7">
      <formula>$D$21=""</formula>
    </cfRule>
  </conditionalFormatting>
  <conditionalFormatting sqref="D22:E24">
    <cfRule type="expression" dxfId="49" priority="28" stopIfTrue="1">
      <formula>$F$16="※消費税額を確認して下さい！"</formula>
    </cfRule>
  </conditionalFormatting>
  <conditionalFormatting sqref="D50:E50">
    <cfRule type="expression" dxfId="48" priority="21" stopIfTrue="1">
      <formula>$F$16="※消費税額を確認して下さい！"</formula>
    </cfRule>
  </conditionalFormatting>
  <conditionalFormatting sqref="D51:E51">
    <cfRule type="expression" dxfId="47" priority="22" stopIfTrue="1">
      <formula>$F$17="※契約額をオーバーしています！"</formula>
    </cfRule>
    <cfRule type="expression" dxfId="46" priority="23" stopIfTrue="1">
      <formula>$F$17="※税抜き金額にすると１円未満の端数が生じます！"</formula>
    </cfRule>
  </conditionalFormatting>
  <conditionalFormatting sqref="D54:E54">
    <cfRule type="expression" dxfId="45" priority="20" stopIfTrue="1">
      <formula>$F$16="※消費税額を確認して下さい！"</formula>
    </cfRule>
  </conditionalFormatting>
  <conditionalFormatting sqref="D56:E58">
    <cfRule type="expression" dxfId="44" priority="19" stopIfTrue="1">
      <formula>$F$16="※消費税額を確認して下さい！"</formula>
    </cfRule>
  </conditionalFormatting>
  <conditionalFormatting sqref="D84:E84">
    <cfRule type="expression" dxfId="43" priority="12" stopIfTrue="1">
      <formula>$F$16="※消費税額を確認して下さい！"</formula>
    </cfRule>
  </conditionalFormatting>
  <conditionalFormatting sqref="D85:E85">
    <cfRule type="expression" dxfId="42" priority="13" stopIfTrue="1">
      <formula>$F$17="※契約額をオーバーしています！"</formula>
    </cfRule>
    <cfRule type="expression" dxfId="41" priority="14" stopIfTrue="1">
      <formula>$F$17="※税抜き金額にすると１円未満の端数が生じます！"</formula>
    </cfRule>
  </conditionalFormatting>
  <conditionalFormatting sqref="D88:E88">
    <cfRule type="expression" dxfId="40" priority="11" stopIfTrue="1">
      <formula>$F$16="※消費税額を確認して下さい！"</formula>
    </cfRule>
  </conditionalFormatting>
  <conditionalFormatting sqref="D90:E92">
    <cfRule type="expression" dxfId="39" priority="10" stopIfTrue="1">
      <formula>$F$16="※消費税額を確認して下さい！"</formula>
    </cfRule>
  </conditionalFormatting>
  <conditionalFormatting sqref="F16:I16">
    <cfRule type="expression" dxfId="38" priority="34">
      <formula>MOD(D16,(D15-D16)/100)&gt;0</formula>
    </cfRule>
  </conditionalFormatting>
  <conditionalFormatting sqref="F17:I17">
    <cfRule type="expression" dxfId="37" priority="6">
      <formula>D17&gt;D15</formula>
    </cfRule>
    <cfRule type="expression" dxfId="36" priority="36">
      <formula>MOD(ROUNDUP(D17/(1+F16),2),1)&gt;0</formula>
    </cfRule>
  </conditionalFormatting>
  <conditionalFormatting sqref="F22:I22">
    <cfRule type="expression" dxfId="35" priority="26">
      <formula>F22="※⑤の金額を修正して下さい！"</formula>
    </cfRule>
  </conditionalFormatting>
  <conditionalFormatting sqref="F23:I23">
    <cfRule type="expression" dxfId="34" priority="27">
      <formula>F23="※１円未満の端数が生じています！"</formula>
    </cfRule>
  </conditionalFormatting>
  <conditionalFormatting sqref="F50:I50">
    <cfRule type="expression" dxfId="33" priority="24">
      <formula>MOD(D50,(D49-D50)/100)&gt;0</formula>
    </cfRule>
  </conditionalFormatting>
  <conditionalFormatting sqref="F51:I51">
    <cfRule type="expression" dxfId="32" priority="4">
      <formula>D51&gt;D49</formula>
    </cfRule>
    <cfRule type="expression" dxfId="31" priority="5">
      <formula>MOD(ROUNDUP(D51/(1+F50),2),1)&gt;0</formula>
    </cfRule>
  </conditionalFormatting>
  <conditionalFormatting sqref="F56:I56">
    <cfRule type="expression" dxfId="30" priority="17">
      <formula>F56="※⑤の金額を修正して下さい！"</formula>
    </cfRule>
  </conditionalFormatting>
  <conditionalFormatting sqref="F57:I57">
    <cfRule type="expression" dxfId="29" priority="18">
      <formula>F57="※１円未満の端数が生じています！"</formula>
    </cfRule>
  </conditionalFormatting>
  <conditionalFormatting sqref="F84:I84">
    <cfRule type="expression" dxfId="28" priority="15">
      <formula>MOD(D84,(D83-D84)/100)&gt;0</formula>
    </cfRule>
  </conditionalFormatting>
  <conditionalFormatting sqref="F85:I85">
    <cfRule type="expression" dxfId="27" priority="2">
      <formula>D85&gt;D83</formula>
    </cfRule>
    <cfRule type="expression" dxfId="26" priority="3">
      <formula>MOD(ROUNDUP(D85/(1+F84),2),1)&gt;0</formula>
    </cfRule>
  </conditionalFormatting>
  <conditionalFormatting sqref="F90:I90">
    <cfRule type="expression" dxfId="25" priority="8">
      <formula>F90="※⑤の金額を修正して下さい！"</formula>
    </cfRule>
  </conditionalFormatting>
  <conditionalFormatting sqref="F91:I91">
    <cfRule type="expression" dxfId="24" priority="9">
      <formula>F91="※１円未満の端数が生じています！"</formula>
    </cfRule>
  </conditionalFormatting>
  <conditionalFormatting sqref="G11:I11">
    <cfRule type="expression" dxfId="23" priority="1">
      <formula>$G$11=""</formula>
    </cfRule>
  </conditionalFormatting>
  <printOptions horizontalCentered="1"/>
  <pageMargins left="0.39370078740157483" right="0.39370078740157483" top="0.59055118110236227" bottom="0.39370078740157483" header="0.31496062992125984" footer="0.31496062992125984"/>
  <pageSetup paperSize="9" scale="95" orientation="portrait" r:id="rId1"/>
  <ignoredErrors>
    <ignoredError sqref="D23:D24 H37 G39 G41:I44 D46:D47 D48:E49 D50:E52 D53:E54 D55:E58 D80:I92 G75:I78 G73 C73 H71" unlockedFormula="1"/>
    <ignoredError sqref="A26 A27:A29"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2"/>
  <sheetViews>
    <sheetView topLeftCell="A79" workbookViewId="0">
      <selection activeCell="G5" sqref="G5"/>
    </sheetView>
  </sheetViews>
  <sheetFormatPr defaultRowHeight="24.95" customHeight="1"/>
  <cols>
    <col min="1" max="1" width="3.625" style="39" customWidth="1"/>
    <col min="2" max="9" width="11.625" style="39" customWidth="1"/>
    <col min="10" max="16384" width="9" style="39"/>
  </cols>
  <sheetData>
    <row r="1" spans="1:9" ht="20.100000000000001" customHeight="1">
      <c r="A1" s="2" t="s">
        <v>43</v>
      </c>
    </row>
    <row r="2" spans="1:9" ht="30" customHeight="1">
      <c r="E2" s="19" t="s">
        <v>53</v>
      </c>
    </row>
    <row r="3" spans="1:9" s="3" customFormat="1" ht="20.100000000000001" customHeight="1">
      <c r="E3" s="214" t="s">
        <v>67</v>
      </c>
      <c r="F3" s="214"/>
      <c r="H3" s="127">
        <v>45017</v>
      </c>
      <c r="I3" s="127"/>
    </row>
    <row r="4" spans="1:9" s="3" customFormat="1" ht="30" customHeight="1">
      <c r="D4" s="22" t="s">
        <v>26</v>
      </c>
    </row>
    <row r="5" spans="1:9" s="3" customFormat="1" ht="24.95" customHeight="1">
      <c r="B5" s="9" t="s">
        <v>27</v>
      </c>
      <c r="C5" s="37"/>
      <c r="D5" s="3" t="s">
        <v>28</v>
      </c>
      <c r="F5" s="23" t="s">
        <v>29</v>
      </c>
      <c r="G5" s="1">
        <v>990001</v>
      </c>
    </row>
    <row r="6" spans="1:9" s="3" customFormat="1" ht="24.95" customHeight="1">
      <c r="B6"/>
    </row>
    <row r="7" spans="1:9" s="3" customFormat="1" ht="24.95" customHeight="1">
      <c r="B7" s="97" t="s">
        <v>42</v>
      </c>
      <c r="C7" s="97"/>
      <c r="D7" s="97"/>
      <c r="E7" s="97"/>
      <c r="F7" s="5" t="s">
        <v>30</v>
      </c>
      <c r="G7" s="174"/>
      <c r="H7" s="174"/>
      <c r="I7" s="174"/>
    </row>
    <row r="8" spans="1:9" s="3" customFormat="1" ht="24.95" customHeight="1">
      <c r="F8" s="4"/>
      <c r="G8" s="175"/>
      <c r="H8" s="175"/>
      <c r="I8" s="175"/>
    </row>
    <row r="9" spans="1:9" s="3" customFormat="1" ht="24.95" customHeight="1">
      <c r="A9" s="101" t="s">
        <v>71</v>
      </c>
      <c r="B9" s="102"/>
      <c r="C9" s="102"/>
      <c r="D9" s="178">
        <f>D22</f>
        <v>0</v>
      </c>
      <c r="E9" s="179"/>
      <c r="F9" s="5" t="s">
        <v>70</v>
      </c>
      <c r="G9" s="176"/>
      <c r="H9" s="176"/>
      <c r="I9" s="176"/>
    </row>
    <row r="10" spans="1:9" s="3" customFormat="1" ht="24.95" customHeight="1">
      <c r="A10" s="103"/>
      <c r="B10" s="104"/>
      <c r="C10" s="104"/>
      <c r="D10" s="180"/>
      <c r="E10" s="181"/>
      <c r="F10" s="4" t="s">
        <v>31</v>
      </c>
      <c r="G10" s="177"/>
      <c r="H10" s="177"/>
      <c r="I10" s="177"/>
    </row>
    <row r="11" spans="1:9" s="3" customFormat="1" ht="24.95" customHeight="1">
      <c r="F11" s="4" t="s">
        <v>111</v>
      </c>
      <c r="G11" s="133"/>
      <c r="H11" s="133"/>
      <c r="I11" s="133"/>
    </row>
    <row r="12" spans="1:9" ht="30" customHeight="1">
      <c r="A12" s="40" t="s">
        <v>0</v>
      </c>
      <c r="B12" s="153" t="s">
        <v>1</v>
      </c>
      <c r="C12" s="153"/>
      <c r="D12" s="182"/>
      <c r="E12" s="182"/>
      <c r="F12" s="155" t="s">
        <v>23</v>
      </c>
      <c r="G12" s="155"/>
      <c r="H12" s="155"/>
      <c r="I12" s="156"/>
    </row>
    <row r="13" spans="1:9" ht="30" customHeight="1">
      <c r="A13" s="41" t="s">
        <v>8</v>
      </c>
      <c r="B13" s="157" t="s">
        <v>76</v>
      </c>
      <c r="C13" s="157"/>
      <c r="D13" s="166"/>
      <c r="E13" s="167"/>
      <c r="F13" s="167"/>
      <c r="G13" s="167"/>
      <c r="H13" s="167"/>
      <c r="I13" s="168"/>
    </row>
    <row r="14" spans="1:9" ht="30" customHeight="1">
      <c r="A14" s="41" t="s">
        <v>9</v>
      </c>
      <c r="B14" s="157" t="s">
        <v>2</v>
      </c>
      <c r="C14" s="157"/>
      <c r="D14" s="173"/>
      <c r="E14" s="173"/>
      <c r="F14" s="162" t="s">
        <v>22</v>
      </c>
      <c r="G14" s="163"/>
      <c r="H14" s="163"/>
      <c r="I14" s="164"/>
    </row>
    <row r="15" spans="1:9" ht="30" customHeight="1">
      <c r="A15" s="41" t="s">
        <v>10</v>
      </c>
      <c r="B15" s="157" t="s">
        <v>77</v>
      </c>
      <c r="C15" s="157"/>
      <c r="D15" s="169"/>
      <c r="E15" s="169"/>
      <c r="F15" s="162" t="s">
        <v>78</v>
      </c>
      <c r="G15" s="163"/>
      <c r="H15" s="163"/>
      <c r="I15" s="164"/>
    </row>
    <row r="16" spans="1:9" ht="30" customHeight="1">
      <c r="A16" s="41"/>
      <c r="B16" s="157" t="s">
        <v>69</v>
      </c>
      <c r="C16" s="157"/>
      <c r="D16" s="169"/>
      <c r="E16" s="169"/>
      <c r="F16" s="170" t="e">
        <f>IF(MOD(D16,(D15-D16)/100)&gt;0,"※消費税額を確認して下さい！",D16/(D15-D16))</f>
        <v>#DIV/0!</v>
      </c>
      <c r="G16" s="171"/>
      <c r="H16" s="171"/>
      <c r="I16" s="172"/>
    </row>
    <row r="17" spans="1:9" ht="30" customHeight="1">
      <c r="A17" s="41" t="s">
        <v>11</v>
      </c>
      <c r="B17" s="157" t="s">
        <v>3</v>
      </c>
      <c r="C17" s="157"/>
      <c r="D17" s="213" t="s">
        <v>66</v>
      </c>
      <c r="E17" s="213"/>
      <c r="F17" s="162" t="s">
        <v>109</v>
      </c>
      <c r="G17" s="163"/>
      <c r="H17" s="163"/>
      <c r="I17" s="164"/>
    </row>
    <row r="18" spans="1:9" ht="30" customHeight="1">
      <c r="A18" s="41" t="s">
        <v>12</v>
      </c>
      <c r="B18" s="157" t="s">
        <v>79</v>
      </c>
      <c r="C18" s="157"/>
      <c r="D18" s="213" t="s">
        <v>66</v>
      </c>
      <c r="E18" s="213"/>
      <c r="F18" s="162" t="s">
        <v>80</v>
      </c>
      <c r="G18" s="163"/>
      <c r="H18" s="163"/>
      <c r="I18" s="164"/>
    </row>
    <row r="19" spans="1:9" ht="30" customHeight="1">
      <c r="A19" s="41" t="s">
        <v>13</v>
      </c>
      <c r="B19" s="157" t="s">
        <v>4</v>
      </c>
      <c r="C19" s="157"/>
      <c r="D19" s="213" t="s">
        <v>66</v>
      </c>
      <c r="E19" s="213"/>
      <c r="F19" s="162" t="s">
        <v>81</v>
      </c>
      <c r="G19" s="163"/>
      <c r="H19" s="163"/>
      <c r="I19" s="164"/>
    </row>
    <row r="20" spans="1:9" ht="30" customHeight="1">
      <c r="A20" s="41" t="s">
        <v>14</v>
      </c>
      <c r="B20" s="157" t="s">
        <v>5</v>
      </c>
      <c r="C20" s="157"/>
      <c r="D20" s="213" t="s">
        <v>66</v>
      </c>
      <c r="E20" s="213"/>
      <c r="F20" s="162" t="s">
        <v>82</v>
      </c>
      <c r="G20" s="163"/>
      <c r="H20" s="163"/>
      <c r="I20" s="164"/>
    </row>
    <row r="21" spans="1:9" ht="30" customHeight="1">
      <c r="A21" s="42" t="s">
        <v>15</v>
      </c>
      <c r="B21" s="191" t="s">
        <v>83</v>
      </c>
      <c r="C21" s="191"/>
      <c r="D21" s="217" t="s">
        <v>66</v>
      </c>
      <c r="E21" s="217"/>
      <c r="F21" s="162" t="s">
        <v>84</v>
      </c>
      <c r="G21" s="163"/>
      <c r="H21" s="163"/>
      <c r="I21" s="164"/>
    </row>
    <row r="22" spans="1:9" ht="30" customHeight="1">
      <c r="A22" s="23" t="s">
        <v>16</v>
      </c>
      <c r="B22" s="187" t="s">
        <v>6</v>
      </c>
      <c r="C22" s="187"/>
      <c r="D22" s="215"/>
      <c r="E22" s="216"/>
      <c r="F22" s="163" t="s">
        <v>110</v>
      </c>
      <c r="G22" s="163"/>
      <c r="H22" s="163"/>
      <c r="I22" s="164"/>
    </row>
    <row r="23" spans="1:9" ht="30" customHeight="1">
      <c r="A23" s="41" t="s">
        <v>17</v>
      </c>
      <c r="B23" s="157" t="s">
        <v>85</v>
      </c>
      <c r="C23" s="157"/>
      <c r="D23" s="190" t="e">
        <f>D22/(1+F16)</f>
        <v>#DIV/0!</v>
      </c>
      <c r="E23" s="190"/>
      <c r="F23" s="162" t="s">
        <v>82</v>
      </c>
      <c r="G23" s="163"/>
      <c r="H23" s="163"/>
      <c r="I23" s="164"/>
    </row>
    <row r="24" spans="1:9" ht="30" customHeight="1">
      <c r="A24" s="43" t="s">
        <v>18</v>
      </c>
      <c r="B24" s="148" t="s">
        <v>7</v>
      </c>
      <c r="C24" s="148"/>
      <c r="D24" s="149">
        <f>D15-D22</f>
        <v>0</v>
      </c>
      <c r="E24" s="149"/>
      <c r="F24" s="150" t="s">
        <v>24</v>
      </c>
      <c r="G24" s="151"/>
      <c r="H24" s="151"/>
      <c r="I24" s="152"/>
    </row>
    <row r="25" spans="1:9" ht="20.100000000000001" customHeight="1">
      <c r="A25" s="17" t="s">
        <v>54</v>
      </c>
      <c r="B25" s="17"/>
      <c r="C25" s="17"/>
      <c r="D25" s="17"/>
      <c r="E25" s="17"/>
      <c r="F25" s="17"/>
      <c r="G25" s="17"/>
      <c r="H25" s="17"/>
      <c r="I25" s="17"/>
    </row>
    <row r="26" spans="1:9" ht="20.100000000000001" customHeight="1">
      <c r="A26" s="18" t="s">
        <v>61</v>
      </c>
      <c r="B26" s="113" t="s">
        <v>55</v>
      </c>
      <c r="C26" s="113"/>
      <c r="D26" s="113"/>
      <c r="E26" s="113"/>
      <c r="F26" s="113"/>
      <c r="G26" s="113"/>
      <c r="H26" s="113"/>
      <c r="I26" s="113"/>
    </row>
    <row r="27" spans="1:9" ht="20.100000000000001" customHeight="1">
      <c r="A27" s="18" t="s">
        <v>62</v>
      </c>
      <c r="B27" s="113" t="s">
        <v>56</v>
      </c>
      <c r="C27" s="113"/>
      <c r="D27" s="113"/>
      <c r="E27" s="113"/>
      <c r="F27" s="113"/>
      <c r="G27" s="113"/>
      <c r="H27" s="113"/>
      <c r="I27" s="113"/>
    </row>
    <row r="28" spans="1:9" ht="20.100000000000001" customHeight="1">
      <c r="A28" s="18" t="s">
        <v>63</v>
      </c>
      <c r="B28" s="113" t="s">
        <v>57</v>
      </c>
      <c r="C28" s="113"/>
      <c r="D28" s="113"/>
      <c r="E28" s="113"/>
      <c r="F28" s="113"/>
      <c r="G28" s="113"/>
      <c r="H28" s="113"/>
      <c r="I28" s="113"/>
    </row>
    <row r="29" spans="1:9" ht="20.100000000000001" customHeight="1">
      <c r="A29" s="18" t="s">
        <v>87</v>
      </c>
      <c r="B29" s="113" t="s">
        <v>58</v>
      </c>
      <c r="C29" s="113"/>
      <c r="D29" s="113"/>
      <c r="E29" s="113"/>
      <c r="F29" s="113"/>
      <c r="G29" s="113"/>
      <c r="H29" s="113"/>
      <c r="I29" s="113"/>
    </row>
    <row r="30" spans="1:9" ht="20.100000000000001" customHeight="1">
      <c r="A30" s="44"/>
      <c r="B30" s="113" t="s">
        <v>88</v>
      </c>
      <c r="C30" s="113"/>
      <c r="D30" s="113"/>
      <c r="E30" s="113"/>
      <c r="F30" s="113"/>
      <c r="G30" s="113"/>
      <c r="H30" s="113"/>
      <c r="I30" s="113"/>
    </row>
    <row r="31" spans="1:9" ht="20.100000000000001" customHeight="1">
      <c r="A31" s="44"/>
      <c r="B31" s="113"/>
      <c r="C31" s="113"/>
      <c r="D31" s="113"/>
      <c r="E31" s="113"/>
      <c r="F31" s="113"/>
      <c r="G31" s="113"/>
      <c r="H31" s="113"/>
      <c r="I31" s="113"/>
    </row>
    <row r="32" spans="1:9" ht="20.100000000000001" customHeight="1">
      <c r="A32" s="44"/>
      <c r="B32" s="113"/>
      <c r="C32" s="113"/>
      <c r="D32" s="113"/>
      <c r="E32" s="113"/>
      <c r="F32" s="113"/>
      <c r="G32" s="113"/>
      <c r="H32" s="113"/>
      <c r="I32" s="113"/>
    </row>
    <row r="33" spans="1:9" ht="60" customHeight="1"/>
    <row r="34" spans="1:9" ht="15" customHeight="1">
      <c r="I34" s="47" t="s">
        <v>116</v>
      </c>
    </row>
    <row r="35" spans="1:9" ht="20.100000000000001" customHeight="1">
      <c r="A35" s="2" t="s">
        <v>43</v>
      </c>
    </row>
    <row r="36" spans="1:9" ht="30" customHeight="1">
      <c r="E36" s="19" t="s">
        <v>25</v>
      </c>
    </row>
    <row r="37" spans="1:9" s="3" customFormat="1" ht="20.100000000000001" customHeight="1">
      <c r="E37" s="214" t="s">
        <v>67</v>
      </c>
      <c r="F37" s="214"/>
      <c r="H37" s="95">
        <f>H3</f>
        <v>45017</v>
      </c>
      <c r="I37" s="95"/>
    </row>
    <row r="38" spans="1:9" s="3" customFormat="1" ht="30" customHeight="1">
      <c r="D38" s="22" t="s">
        <v>26</v>
      </c>
    </row>
    <row r="39" spans="1:9" s="3" customFormat="1" ht="24.95" customHeight="1">
      <c r="B39" s="9" t="s">
        <v>27</v>
      </c>
      <c r="C39" s="38" t="str">
        <f>IF(C5="","",C5)</f>
        <v/>
      </c>
      <c r="D39" s="3" t="s">
        <v>28</v>
      </c>
      <c r="F39" s="23" t="s">
        <v>29</v>
      </c>
      <c r="G39" s="12">
        <f>G5</f>
        <v>990001</v>
      </c>
    </row>
    <row r="40" spans="1:9" s="3" customFormat="1" ht="24.95" customHeight="1">
      <c r="B40"/>
    </row>
    <row r="41" spans="1:9" s="3" customFormat="1" ht="24.95" customHeight="1">
      <c r="B41" s="97" t="s">
        <v>42</v>
      </c>
      <c r="C41" s="97"/>
      <c r="D41" s="97"/>
      <c r="E41" s="97"/>
      <c r="F41" s="5" t="s">
        <v>30</v>
      </c>
      <c r="G41" s="183">
        <f>G7</f>
        <v>0</v>
      </c>
      <c r="H41" s="183"/>
      <c r="I41" s="183"/>
    </row>
    <row r="42" spans="1:9" s="3" customFormat="1" ht="24.95" customHeight="1">
      <c r="F42" s="4"/>
      <c r="G42" s="184">
        <f>G8</f>
        <v>0</v>
      </c>
      <c r="H42" s="184"/>
      <c r="I42" s="184"/>
    </row>
    <row r="43" spans="1:9" s="3" customFormat="1" ht="24.95" customHeight="1">
      <c r="A43" s="101" t="s">
        <v>71</v>
      </c>
      <c r="B43" s="102"/>
      <c r="C43" s="102"/>
      <c r="D43" s="178">
        <f>D56</f>
        <v>0</v>
      </c>
      <c r="E43" s="179"/>
      <c r="F43" s="5" t="s">
        <v>70</v>
      </c>
      <c r="G43" s="185"/>
      <c r="H43" s="185"/>
      <c r="I43" s="185"/>
    </row>
    <row r="44" spans="1:9" s="3" customFormat="1" ht="24.95" customHeight="1">
      <c r="A44" s="103"/>
      <c r="B44" s="104"/>
      <c r="C44" s="104"/>
      <c r="D44" s="180"/>
      <c r="E44" s="181"/>
      <c r="F44" s="4" t="s">
        <v>31</v>
      </c>
      <c r="G44" s="186">
        <f>G10</f>
        <v>0</v>
      </c>
      <c r="H44" s="186"/>
      <c r="I44" s="186"/>
    </row>
    <row r="45" spans="1:9" s="3" customFormat="1" ht="24.95" customHeight="1">
      <c r="F45" s="4" t="s">
        <v>112</v>
      </c>
      <c r="G45" s="141">
        <f>G11</f>
        <v>0</v>
      </c>
      <c r="H45" s="141"/>
      <c r="I45" s="141"/>
    </row>
    <row r="46" spans="1:9" ht="30" customHeight="1">
      <c r="A46" s="40" t="s">
        <v>0</v>
      </c>
      <c r="B46" s="153" t="s">
        <v>1</v>
      </c>
      <c r="C46" s="153"/>
      <c r="D46" s="154">
        <f t="shared" ref="D46:D58" si="0">D12</f>
        <v>0</v>
      </c>
      <c r="E46" s="154"/>
      <c r="F46" s="155" t="str">
        <f>F12</f>
        <v>注文書記載の工事コードを記入して下さい。</v>
      </c>
      <c r="G46" s="155"/>
      <c r="H46" s="155"/>
      <c r="I46" s="156"/>
    </row>
    <row r="47" spans="1:9" ht="30" customHeight="1">
      <c r="A47" s="41" t="s">
        <v>8</v>
      </c>
      <c r="B47" s="157" t="s">
        <v>76</v>
      </c>
      <c r="C47" s="157"/>
      <c r="D47" s="158">
        <f t="shared" si="0"/>
        <v>0</v>
      </c>
      <c r="E47" s="159"/>
      <c r="F47" s="159"/>
      <c r="G47" s="159"/>
      <c r="H47" s="159"/>
      <c r="I47" s="160"/>
    </row>
    <row r="48" spans="1:9" ht="30" customHeight="1">
      <c r="A48" s="41" t="s">
        <v>9</v>
      </c>
      <c r="B48" s="157" t="s">
        <v>2</v>
      </c>
      <c r="C48" s="157"/>
      <c r="D48" s="161">
        <f t="shared" si="0"/>
        <v>0</v>
      </c>
      <c r="E48" s="161"/>
      <c r="F48" s="162" t="str">
        <f t="shared" ref="F48:F58" si="1">F14</f>
        <v>注文書記載の注文番号を記入して下さい。</v>
      </c>
      <c r="G48" s="163"/>
      <c r="H48" s="163"/>
      <c r="I48" s="164"/>
    </row>
    <row r="49" spans="1:9" ht="30" customHeight="1">
      <c r="A49" s="41" t="s">
        <v>10</v>
      </c>
      <c r="B49" s="157" t="s">
        <v>77</v>
      </c>
      <c r="C49" s="157"/>
      <c r="D49" s="165">
        <f t="shared" si="0"/>
        <v>0</v>
      </c>
      <c r="E49" s="165"/>
      <c r="F49" s="162" t="str">
        <f t="shared" si="1"/>
        <v>注文書記載の注文金額（税込み）を記入して下さい。</v>
      </c>
      <c r="G49" s="163"/>
      <c r="H49" s="163"/>
      <c r="I49" s="164"/>
    </row>
    <row r="50" spans="1:9" ht="30" customHeight="1">
      <c r="A50" s="41"/>
      <c r="B50" s="157" t="s">
        <v>69</v>
      </c>
      <c r="C50" s="157"/>
      <c r="D50" s="165">
        <f t="shared" si="0"/>
        <v>0</v>
      </c>
      <c r="E50" s="165"/>
      <c r="F50" s="170" t="e">
        <f t="shared" si="1"/>
        <v>#DIV/0!</v>
      </c>
      <c r="G50" s="171"/>
      <c r="H50" s="171"/>
      <c r="I50" s="172"/>
    </row>
    <row r="51" spans="1:9" ht="30" customHeight="1">
      <c r="A51" s="41" t="s">
        <v>11</v>
      </c>
      <c r="B51" s="157" t="s">
        <v>3</v>
      </c>
      <c r="C51" s="157"/>
      <c r="D51" s="213" t="str">
        <f t="shared" si="0"/>
        <v>記入不要</v>
      </c>
      <c r="E51" s="213"/>
      <c r="F51" s="162" t="str">
        <f t="shared" si="1"/>
        <v>当月迄の出来高累計額を記入して下さい。</v>
      </c>
      <c r="G51" s="163"/>
      <c r="H51" s="163"/>
      <c r="I51" s="164"/>
    </row>
    <row r="52" spans="1:9" ht="30" customHeight="1">
      <c r="A52" s="41" t="s">
        <v>12</v>
      </c>
      <c r="B52" s="157" t="s">
        <v>79</v>
      </c>
      <c r="C52" s="157"/>
      <c r="D52" s="213" t="str">
        <f t="shared" si="0"/>
        <v>記入不要</v>
      </c>
      <c r="E52" s="213"/>
      <c r="F52" s="162" t="str">
        <f t="shared" si="1"/>
        <v>前払金を受領している場合は受領額を記入して下さい。</v>
      </c>
      <c r="G52" s="163"/>
      <c r="H52" s="163"/>
      <c r="I52" s="164"/>
    </row>
    <row r="53" spans="1:9" ht="30" customHeight="1">
      <c r="A53" s="41" t="s">
        <v>13</v>
      </c>
      <c r="B53" s="157" t="s">
        <v>4</v>
      </c>
      <c r="C53" s="157"/>
      <c r="D53" s="213" t="str">
        <f t="shared" si="0"/>
        <v>記入不要</v>
      </c>
      <c r="E53" s="213"/>
      <c r="F53" s="162" t="str">
        <f t="shared" si="1"/>
        <v>前回請求迄の出来高累計額を記入して下さい。</v>
      </c>
      <c r="G53" s="163"/>
      <c r="H53" s="163"/>
      <c r="I53" s="164"/>
    </row>
    <row r="54" spans="1:9" ht="30" customHeight="1">
      <c r="A54" s="41" t="s">
        <v>14</v>
      </c>
      <c r="B54" s="157" t="s">
        <v>5</v>
      </c>
      <c r="C54" s="157"/>
      <c r="D54" s="213" t="str">
        <f t="shared" si="0"/>
        <v>記入不要</v>
      </c>
      <c r="E54" s="213"/>
      <c r="F54" s="162" t="str">
        <f t="shared" si="1"/>
        <v>自動計算されます。</v>
      </c>
      <c r="G54" s="163"/>
      <c r="H54" s="163"/>
      <c r="I54" s="164"/>
    </row>
    <row r="55" spans="1:9" ht="30" customHeight="1">
      <c r="A55" s="42" t="s">
        <v>15</v>
      </c>
      <c r="B55" s="191" t="s">
        <v>83</v>
      </c>
      <c r="C55" s="191"/>
      <c r="D55" s="211" t="str">
        <f t="shared" si="0"/>
        <v>記入不要</v>
      </c>
      <c r="E55" s="212"/>
      <c r="F55" s="162" t="str">
        <f t="shared" si="1"/>
        <v>注文書記載の部分払比率を記入して下さい。</v>
      </c>
      <c r="G55" s="163"/>
      <c r="H55" s="163"/>
      <c r="I55" s="164"/>
    </row>
    <row r="56" spans="1:9" ht="30" customHeight="1">
      <c r="A56" s="23" t="s">
        <v>16</v>
      </c>
      <c r="B56" s="187" t="s">
        <v>6</v>
      </c>
      <c r="C56" s="187"/>
      <c r="D56" s="188">
        <f t="shared" si="0"/>
        <v>0</v>
      </c>
      <c r="E56" s="189"/>
      <c r="F56" s="163" t="str">
        <f t="shared" si="1"/>
        <v>注文書記載の前払金額（税込み）を記入して下さい。</v>
      </c>
      <c r="G56" s="163"/>
      <c r="H56" s="163"/>
      <c r="I56" s="164"/>
    </row>
    <row r="57" spans="1:9" ht="30" customHeight="1">
      <c r="A57" s="41" t="s">
        <v>17</v>
      </c>
      <c r="B57" s="157" t="s">
        <v>85</v>
      </c>
      <c r="C57" s="157"/>
      <c r="D57" s="190" t="e">
        <f t="shared" si="0"/>
        <v>#DIV/0!</v>
      </c>
      <c r="E57" s="190"/>
      <c r="F57" s="162" t="str">
        <f t="shared" si="1"/>
        <v>自動計算されます。</v>
      </c>
      <c r="G57" s="163"/>
      <c r="H57" s="163"/>
      <c r="I57" s="164"/>
    </row>
    <row r="58" spans="1:9" ht="30" customHeight="1">
      <c r="A58" s="43" t="s">
        <v>18</v>
      </c>
      <c r="B58" s="148" t="s">
        <v>7</v>
      </c>
      <c r="C58" s="148"/>
      <c r="D58" s="149">
        <f t="shared" si="0"/>
        <v>0</v>
      </c>
      <c r="E58" s="149"/>
      <c r="F58" s="150" t="str">
        <f t="shared" si="1"/>
        <v>④－⑥－⑧－⑩</v>
      </c>
      <c r="G58" s="151"/>
      <c r="H58" s="151"/>
      <c r="I58" s="152"/>
    </row>
    <row r="59" spans="1:9" ht="20.100000000000001" customHeight="1">
      <c r="A59" s="17" t="s">
        <v>19</v>
      </c>
      <c r="B59" s="17"/>
      <c r="C59" s="17"/>
      <c r="D59" s="17"/>
      <c r="E59" s="17"/>
      <c r="F59" s="17"/>
      <c r="G59" s="17"/>
      <c r="H59" s="17"/>
      <c r="I59" s="17"/>
    </row>
    <row r="60" spans="1:9" ht="20.100000000000001" customHeight="1">
      <c r="A60" s="202" t="s">
        <v>20</v>
      </c>
      <c r="B60" s="203"/>
      <c r="C60" s="203"/>
      <c r="D60" s="203" t="s">
        <v>32</v>
      </c>
      <c r="E60" s="203"/>
      <c r="F60" s="203" t="s">
        <v>33</v>
      </c>
      <c r="G60" s="203"/>
      <c r="H60" s="203" t="s">
        <v>34</v>
      </c>
      <c r="I60" s="204"/>
    </row>
    <row r="61" spans="1:9" ht="20.100000000000001" customHeight="1">
      <c r="A61" s="142" t="s">
        <v>21</v>
      </c>
      <c r="B61" s="143"/>
      <c r="C61" s="207"/>
      <c r="D61" s="210" t="s">
        <v>97</v>
      </c>
      <c r="E61" s="210"/>
      <c r="F61" s="197" t="s">
        <v>101</v>
      </c>
      <c r="G61" s="197"/>
      <c r="H61" s="197" t="s">
        <v>104</v>
      </c>
      <c r="I61" s="198"/>
    </row>
    <row r="62" spans="1:9" ht="20.100000000000001" customHeight="1">
      <c r="A62" s="195"/>
      <c r="B62" s="196"/>
      <c r="C62" s="208"/>
      <c r="D62" s="199" t="s">
        <v>98</v>
      </c>
      <c r="E62" s="199"/>
      <c r="F62" s="199" t="s">
        <v>37</v>
      </c>
      <c r="G62" s="199"/>
      <c r="H62" s="199" t="s">
        <v>38</v>
      </c>
      <c r="I62" s="200"/>
    </row>
    <row r="63" spans="1:9" ht="20.100000000000001" customHeight="1">
      <c r="A63" s="142" t="s">
        <v>93</v>
      </c>
      <c r="B63" s="143"/>
      <c r="C63" s="207"/>
      <c r="D63" s="199" t="s">
        <v>35</v>
      </c>
      <c r="E63" s="199"/>
      <c r="F63" s="199" t="s">
        <v>103</v>
      </c>
      <c r="G63" s="199"/>
      <c r="H63" s="199" t="s">
        <v>39</v>
      </c>
      <c r="I63" s="200"/>
    </row>
    <row r="64" spans="1:9" ht="20.100000000000001" customHeight="1">
      <c r="A64" s="144"/>
      <c r="B64" s="145"/>
      <c r="C64" s="209"/>
      <c r="D64" s="201" t="s">
        <v>36</v>
      </c>
      <c r="E64" s="201"/>
      <c r="F64" s="201"/>
      <c r="G64" s="201"/>
      <c r="H64" s="201" t="s">
        <v>40</v>
      </c>
      <c r="I64" s="205"/>
    </row>
    <row r="65" spans="1:9" ht="20.100000000000001" customHeight="1">
      <c r="A65" s="17"/>
      <c r="B65" s="17"/>
      <c r="C65" s="17"/>
      <c r="D65" s="17"/>
      <c r="E65" s="17"/>
      <c r="F65" s="17"/>
      <c r="G65" s="17"/>
      <c r="H65" s="17"/>
      <c r="I65" s="17"/>
    </row>
    <row r="66" spans="1:9" ht="20.100000000000001" customHeight="1">
      <c r="A66" s="17"/>
      <c r="B66" s="17"/>
      <c r="C66" s="17"/>
      <c r="D66" s="110"/>
      <c r="E66" s="110"/>
      <c r="F66" s="206"/>
      <c r="G66" s="66" t="s">
        <v>41</v>
      </c>
      <c r="H66" s="67"/>
      <c r="I66" s="68"/>
    </row>
    <row r="67" spans="1:9" ht="60" customHeight="1">
      <c r="A67" s="17"/>
      <c r="B67" s="17"/>
      <c r="C67" s="17"/>
      <c r="D67" s="17"/>
      <c r="E67" s="17"/>
      <c r="F67" s="58"/>
      <c r="G67" s="45"/>
      <c r="H67" s="7"/>
      <c r="I67" s="8"/>
    </row>
    <row r="68" spans="1:9" ht="15" customHeight="1">
      <c r="A68" s="17"/>
      <c r="B68" s="17"/>
      <c r="C68" s="17"/>
      <c r="D68" s="17"/>
      <c r="E68" s="17"/>
      <c r="F68" s="17"/>
      <c r="G68" s="17"/>
      <c r="H68" s="17"/>
      <c r="I68" s="47" t="str">
        <f>I34</f>
        <v>（2023年7月1日改訂）</v>
      </c>
    </row>
    <row r="69" spans="1:9" ht="20.100000000000001" customHeight="1">
      <c r="A69" s="2" t="s">
        <v>43</v>
      </c>
    </row>
    <row r="70" spans="1:9" ht="30" customHeight="1">
      <c r="E70" s="19" t="s">
        <v>59</v>
      </c>
    </row>
    <row r="71" spans="1:9" s="3" customFormat="1" ht="20.100000000000001" customHeight="1">
      <c r="E71" s="214" t="s">
        <v>67</v>
      </c>
      <c r="F71" s="214"/>
      <c r="H71" s="95">
        <f>H37</f>
        <v>45017</v>
      </c>
      <c r="I71" s="95"/>
    </row>
    <row r="72" spans="1:9" s="3" customFormat="1" ht="30" customHeight="1">
      <c r="D72" s="22" t="s">
        <v>26</v>
      </c>
    </row>
    <row r="73" spans="1:9" s="3" customFormat="1" ht="24.95" customHeight="1">
      <c r="B73" s="9" t="s">
        <v>27</v>
      </c>
      <c r="C73" s="38" t="str">
        <f>C39</f>
        <v/>
      </c>
      <c r="D73" s="3" t="s">
        <v>28</v>
      </c>
      <c r="F73" s="23" t="s">
        <v>29</v>
      </c>
      <c r="G73" s="12">
        <f>G39</f>
        <v>990001</v>
      </c>
    </row>
    <row r="74" spans="1:9" s="3" customFormat="1" ht="24.95" customHeight="1">
      <c r="B74"/>
    </row>
    <row r="75" spans="1:9" s="3" customFormat="1" ht="24.95" customHeight="1">
      <c r="B75" s="97" t="s">
        <v>42</v>
      </c>
      <c r="C75" s="97"/>
      <c r="D75" s="97"/>
      <c r="E75" s="97"/>
      <c r="F75" s="5" t="s">
        <v>30</v>
      </c>
      <c r="G75" s="183">
        <f>G41</f>
        <v>0</v>
      </c>
      <c r="H75" s="183"/>
      <c r="I75" s="183"/>
    </row>
    <row r="76" spans="1:9" s="3" customFormat="1" ht="24.95" customHeight="1">
      <c r="F76" s="4"/>
      <c r="G76" s="184">
        <f>G42</f>
        <v>0</v>
      </c>
      <c r="H76" s="184"/>
      <c r="I76" s="184"/>
    </row>
    <row r="77" spans="1:9" s="3" customFormat="1" ht="24.95" customHeight="1">
      <c r="A77" s="101" t="s">
        <v>71</v>
      </c>
      <c r="B77" s="102"/>
      <c r="C77" s="102"/>
      <c r="D77" s="178">
        <f>D90</f>
        <v>0</v>
      </c>
      <c r="E77" s="179"/>
      <c r="F77" s="5" t="s">
        <v>70</v>
      </c>
      <c r="G77" s="185"/>
      <c r="H77" s="185"/>
      <c r="I77" s="185"/>
    </row>
    <row r="78" spans="1:9" s="3" customFormat="1" ht="24.95" customHeight="1">
      <c r="A78" s="103"/>
      <c r="B78" s="104"/>
      <c r="C78" s="104"/>
      <c r="D78" s="180"/>
      <c r="E78" s="181"/>
      <c r="F78" s="4" t="s">
        <v>31</v>
      </c>
      <c r="G78" s="186">
        <f>G44</f>
        <v>0</v>
      </c>
      <c r="H78" s="186"/>
      <c r="I78" s="186"/>
    </row>
    <row r="79" spans="1:9" s="3" customFormat="1" ht="24.95" customHeight="1">
      <c r="F79" s="4" t="s">
        <v>111</v>
      </c>
      <c r="G79" s="141">
        <f>G45</f>
        <v>0</v>
      </c>
      <c r="H79" s="141"/>
      <c r="I79" s="141"/>
    </row>
    <row r="80" spans="1:9" ht="30" customHeight="1">
      <c r="A80" s="40" t="s">
        <v>0</v>
      </c>
      <c r="B80" s="153" t="s">
        <v>1</v>
      </c>
      <c r="C80" s="153"/>
      <c r="D80" s="154">
        <f t="shared" ref="D80:D92" si="2">D46</f>
        <v>0</v>
      </c>
      <c r="E80" s="154"/>
      <c r="F80" s="155" t="str">
        <f>F46</f>
        <v>注文書記載の工事コードを記入して下さい。</v>
      </c>
      <c r="G80" s="155"/>
      <c r="H80" s="155"/>
      <c r="I80" s="156"/>
    </row>
    <row r="81" spans="1:9" ht="30" customHeight="1">
      <c r="A81" s="41" t="s">
        <v>8</v>
      </c>
      <c r="B81" s="157" t="s">
        <v>76</v>
      </c>
      <c r="C81" s="157"/>
      <c r="D81" s="158">
        <f t="shared" si="2"/>
        <v>0</v>
      </c>
      <c r="E81" s="159"/>
      <c r="F81" s="159"/>
      <c r="G81" s="159"/>
      <c r="H81" s="159"/>
      <c r="I81" s="160"/>
    </row>
    <row r="82" spans="1:9" ht="30" customHeight="1">
      <c r="A82" s="41" t="s">
        <v>9</v>
      </c>
      <c r="B82" s="157" t="s">
        <v>2</v>
      </c>
      <c r="C82" s="157"/>
      <c r="D82" s="161">
        <f t="shared" si="2"/>
        <v>0</v>
      </c>
      <c r="E82" s="161"/>
      <c r="F82" s="162" t="str">
        <f t="shared" ref="F82:F92" si="3">F48</f>
        <v>注文書記載の注文番号を記入して下さい。</v>
      </c>
      <c r="G82" s="163"/>
      <c r="H82" s="163"/>
      <c r="I82" s="164"/>
    </row>
    <row r="83" spans="1:9" ht="30" customHeight="1">
      <c r="A83" s="41" t="s">
        <v>10</v>
      </c>
      <c r="B83" s="157" t="s">
        <v>77</v>
      </c>
      <c r="C83" s="157"/>
      <c r="D83" s="165">
        <f t="shared" si="2"/>
        <v>0</v>
      </c>
      <c r="E83" s="165"/>
      <c r="F83" s="162" t="str">
        <f t="shared" si="3"/>
        <v>注文書記載の注文金額（税込み）を記入して下さい。</v>
      </c>
      <c r="G83" s="163"/>
      <c r="H83" s="163"/>
      <c r="I83" s="164"/>
    </row>
    <row r="84" spans="1:9" ht="30" customHeight="1">
      <c r="A84" s="41"/>
      <c r="B84" s="157" t="s">
        <v>69</v>
      </c>
      <c r="C84" s="157"/>
      <c r="D84" s="165">
        <f t="shared" si="2"/>
        <v>0</v>
      </c>
      <c r="E84" s="165"/>
      <c r="F84" s="170" t="e">
        <f t="shared" si="3"/>
        <v>#DIV/0!</v>
      </c>
      <c r="G84" s="171"/>
      <c r="H84" s="171"/>
      <c r="I84" s="172"/>
    </row>
    <row r="85" spans="1:9" ht="30" customHeight="1">
      <c r="A85" s="41" t="s">
        <v>11</v>
      </c>
      <c r="B85" s="157" t="s">
        <v>3</v>
      </c>
      <c r="C85" s="157"/>
      <c r="D85" s="213" t="str">
        <f t="shared" si="2"/>
        <v>記入不要</v>
      </c>
      <c r="E85" s="213"/>
      <c r="F85" s="162" t="str">
        <f t="shared" si="3"/>
        <v>当月迄の出来高累計額を記入して下さい。</v>
      </c>
      <c r="G85" s="163"/>
      <c r="H85" s="163"/>
      <c r="I85" s="164"/>
    </row>
    <row r="86" spans="1:9" ht="30" customHeight="1">
      <c r="A86" s="41" t="s">
        <v>12</v>
      </c>
      <c r="B86" s="157" t="s">
        <v>79</v>
      </c>
      <c r="C86" s="157"/>
      <c r="D86" s="213" t="str">
        <f t="shared" si="2"/>
        <v>記入不要</v>
      </c>
      <c r="E86" s="213"/>
      <c r="F86" s="162" t="str">
        <f t="shared" si="3"/>
        <v>前払金を受領している場合は受領額を記入して下さい。</v>
      </c>
      <c r="G86" s="163"/>
      <c r="H86" s="163"/>
      <c r="I86" s="164"/>
    </row>
    <row r="87" spans="1:9" ht="30" customHeight="1">
      <c r="A87" s="41" t="s">
        <v>13</v>
      </c>
      <c r="B87" s="157" t="s">
        <v>4</v>
      </c>
      <c r="C87" s="157"/>
      <c r="D87" s="213" t="str">
        <f t="shared" si="2"/>
        <v>記入不要</v>
      </c>
      <c r="E87" s="213"/>
      <c r="F87" s="162" t="str">
        <f t="shared" si="3"/>
        <v>前回請求迄の出来高累計額を記入して下さい。</v>
      </c>
      <c r="G87" s="163"/>
      <c r="H87" s="163"/>
      <c r="I87" s="164"/>
    </row>
    <row r="88" spans="1:9" ht="30" customHeight="1">
      <c r="A88" s="41" t="s">
        <v>14</v>
      </c>
      <c r="B88" s="157" t="s">
        <v>5</v>
      </c>
      <c r="C88" s="157"/>
      <c r="D88" s="213" t="str">
        <f t="shared" si="2"/>
        <v>記入不要</v>
      </c>
      <c r="E88" s="213"/>
      <c r="F88" s="162" t="str">
        <f t="shared" si="3"/>
        <v>自動計算されます。</v>
      </c>
      <c r="G88" s="163"/>
      <c r="H88" s="163"/>
      <c r="I88" s="164"/>
    </row>
    <row r="89" spans="1:9" ht="30" customHeight="1">
      <c r="A89" s="42" t="s">
        <v>15</v>
      </c>
      <c r="B89" s="191" t="s">
        <v>83</v>
      </c>
      <c r="C89" s="191"/>
      <c r="D89" s="211" t="str">
        <f t="shared" si="2"/>
        <v>記入不要</v>
      </c>
      <c r="E89" s="212"/>
      <c r="F89" s="162" t="str">
        <f t="shared" si="3"/>
        <v>注文書記載の部分払比率を記入して下さい。</v>
      </c>
      <c r="G89" s="163"/>
      <c r="H89" s="163"/>
      <c r="I89" s="164"/>
    </row>
    <row r="90" spans="1:9" ht="30" customHeight="1">
      <c r="A90" s="23" t="s">
        <v>16</v>
      </c>
      <c r="B90" s="187" t="s">
        <v>6</v>
      </c>
      <c r="C90" s="187"/>
      <c r="D90" s="188">
        <f t="shared" si="2"/>
        <v>0</v>
      </c>
      <c r="E90" s="189"/>
      <c r="F90" s="163" t="str">
        <f t="shared" si="3"/>
        <v>注文書記載の前払金額（税込み）を記入して下さい。</v>
      </c>
      <c r="G90" s="163"/>
      <c r="H90" s="163"/>
      <c r="I90" s="164"/>
    </row>
    <row r="91" spans="1:9" ht="30" customHeight="1">
      <c r="A91" s="41" t="s">
        <v>17</v>
      </c>
      <c r="B91" s="157" t="s">
        <v>85</v>
      </c>
      <c r="C91" s="157"/>
      <c r="D91" s="190" t="e">
        <f t="shared" si="2"/>
        <v>#DIV/0!</v>
      </c>
      <c r="E91" s="190"/>
      <c r="F91" s="162" t="str">
        <f t="shared" si="3"/>
        <v>自動計算されます。</v>
      </c>
      <c r="G91" s="163"/>
      <c r="H91" s="163"/>
      <c r="I91" s="164"/>
    </row>
    <row r="92" spans="1:9" ht="30" customHeight="1">
      <c r="A92" s="43" t="s">
        <v>18</v>
      </c>
      <c r="B92" s="148" t="s">
        <v>7</v>
      </c>
      <c r="C92" s="148"/>
      <c r="D92" s="149">
        <f t="shared" si="2"/>
        <v>0</v>
      </c>
      <c r="E92" s="149"/>
      <c r="F92" s="150" t="str">
        <f t="shared" si="3"/>
        <v>④－⑥－⑧－⑩</v>
      </c>
      <c r="G92" s="151"/>
      <c r="H92" s="151"/>
      <c r="I92" s="152"/>
    </row>
    <row r="93" spans="1:9" ht="20.100000000000001" customHeight="1">
      <c r="A93" s="17" t="s">
        <v>19</v>
      </c>
      <c r="B93" s="17"/>
      <c r="C93" s="17"/>
      <c r="D93" s="17"/>
      <c r="E93" s="17"/>
      <c r="F93" s="17"/>
      <c r="G93" s="17"/>
      <c r="H93" s="17"/>
      <c r="I93" s="17"/>
    </row>
    <row r="94" spans="1:9" ht="20.100000000000001" customHeight="1">
      <c r="A94" s="202" t="s">
        <v>20</v>
      </c>
      <c r="B94" s="203"/>
      <c r="C94" s="203"/>
      <c r="D94" s="203" t="s">
        <v>32</v>
      </c>
      <c r="E94" s="203"/>
      <c r="F94" s="203" t="s">
        <v>33</v>
      </c>
      <c r="G94" s="203"/>
      <c r="H94" s="203" t="s">
        <v>34</v>
      </c>
      <c r="I94" s="204"/>
    </row>
    <row r="95" spans="1:9" ht="20.100000000000001" customHeight="1">
      <c r="A95" s="142" t="s">
        <v>21</v>
      </c>
      <c r="B95" s="143"/>
      <c r="C95" s="207"/>
      <c r="D95" s="210" t="s">
        <v>97</v>
      </c>
      <c r="E95" s="210"/>
      <c r="F95" s="197" t="s">
        <v>101</v>
      </c>
      <c r="G95" s="197"/>
      <c r="H95" s="197" t="s">
        <v>104</v>
      </c>
      <c r="I95" s="198"/>
    </row>
    <row r="96" spans="1:9" ht="20.100000000000001" customHeight="1">
      <c r="A96" s="195"/>
      <c r="B96" s="196"/>
      <c r="C96" s="208"/>
      <c r="D96" s="199" t="s">
        <v>98</v>
      </c>
      <c r="E96" s="199"/>
      <c r="F96" s="199" t="s">
        <v>37</v>
      </c>
      <c r="G96" s="199"/>
      <c r="H96" s="199" t="s">
        <v>38</v>
      </c>
      <c r="I96" s="200"/>
    </row>
    <row r="97" spans="1:9" ht="20.100000000000001" customHeight="1">
      <c r="A97" s="142" t="s">
        <v>93</v>
      </c>
      <c r="B97" s="143"/>
      <c r="C97" s="207"/>
      <c r="D97" s="199" t="s">
        <v>35</v>
      </c>
      <c r="E97" s="199"/>
      <c r="F97" s="199" t="s">
        <v>103</v>
      </c>
      <c r="G97" s="199"/>
      <c r="H97" s="199" t="s">
        <v>39</v>
      </c>
      <c r="I97" s="200"/>
    </row>
    <row r="98" spans="1:9" ht="20.100000000000001" customHeight="1">
      <c r="A98" s="144"/>
      <c r="B98" s="145"/>
      <c r="C98" s="209"/>
      <c r="D98" s="201" t="s">
        <v>36</v>
      </c>
      <c r="E98" s="201"/>
      <c r="F98" s="201"/>
      <c r="G98" s="201"/>
      <c r="H98" s="201" t="s">
        <v>40</v>
      </c>
      <c r="I98" s="205"/>
    </row>
    <row r="99" spans="1:9" ht="20.100000000000001" customHeight="1">
      <c r="A99" s="17"/>
      <c r="B99" s="17"/>
      <c r="C99" s="17"/>
      <c r="D99" s="17"/>
      <c r="E99" s="17"/>
      <c r="F99" s="17"/>
      <c r="G99" s="17"/>
      <c r="H99" s="17"/>
      <c r="I99" s="17"/>
    </row>
    <row r="100" spans="1:9" ht="20.100000000000001" customHeight="1">
      <c r="A100" s="17"/>
      <c r="B100" s="17"/>
      <c r="C100" s="17"/>
      <c r="D100" s="110"/>
      <c r="E100" s="110"/>
      <c r="F100" s="110"/>
      <c r="G100" s="66" t="s">
        <v>41</v>
      </c>
      <c r="H100" s="67"/>
      <c r="I100" s="68"/>
    </row>
    <row r="101" spans="1:9" ht="60" customHeight="1">
      <c r="A101" s="17"/>
      <c r="B101" s="17"/>
      <c r="C101" s="17"/>
      <c r="D101" s="17"/>
      <c r="E101" s="17"/>
      <c r="F101" s="17"/>
      <c r="G101" s="13"/>
      <c r="H101" s="7"/>
      <c r="I101" s="8"/>
    </row>
    <row r="102" spans="1:9" ht="15" customHeight="1">
      <c r="I102" s="47" t="str">
        <f>I34</f>
        <v>（2023年7月1日改訂）</v>
      </c>
    </row>
  </sheetData>
  <sheetProtection algorithmName="SHA-512" hashValue="+geg6FS3Xy5ElJU+RemQGxC+JXuC/53Hvg+Awh6C0yV9sq2/MjRD5mOGGFPmCzdVlWPVpAs4tZ8I3TFtJiEaWg==" saltValue="boO24zhD9tFZGK1Igc0DiQ==" spinCount="100000" sheet="1" objects="1" selectLockedCells="1"/>
  <mergeCells count="192">
    <mergeCell ref="G79:I79"/>
    <mergeCell ref="B12:C12"/>
    <mergeCell ref="D12:E12"/>
    <mergeCell ref="F12:I12"/>
    <mergeCell ref="B13:C13"/>
    <mergeCell ref="D13:I13"/>
    <mergeCell ref="B14:C14"/>
    <mergeCell ref="D14:E14"/>
    <mergeCell ref="F14:I14"/>
    <mergeCell ref="B17:C17"/>
    <mergeCell ref="D17:E17"/>
    <mergeCell ref="F17:I17"/>
    <mergeCell ref="B18:C18"/>
    <mergeCell ref="D18:E18"/>
    <mergeCell ref="F18:I18"/>
    <mergeCell ref="B15:C15"/>
    <mergeCell ref="D15:E15"/>
    <mergeCell ref="F15:I15"/>
    <mergeCell ref="B16:C16"/>
    <mergeCell ref="D16:E16"/>
    <mergeCell ref="F16:I16"/>
    <mergeCell ref="B21:C21"/>
    <mergeCell ref="D21:E21"/>
    <mergeCell ref="F21:I21"/>
    <mergeCell ref="H3:I3"/>
    <mergeCell ref="B7:E7"/>
    <mergeCell ref="G7:I7"/>
    <mergeCell ref="G8:I9"/>
    <mergeCell ref="A9:C10"/>
    <mergeCell ref="D9:E10"/>
    <mergeCell ref="G10:I10"/>
    <mergeCell ref="E3:F3"/>
    <mergeCell ref="G11:I11"/>
    <mergeCell ref="B22:C22"/>
    <mergeCell ref="D22:E22"/>
    <mergeCell ref="F22:I22"/>
    <mergeCell ref="B19:C19"/>
    <mergeCell ref="D19:E19"/>
    <mergeCell ref="F19:I19"/>
    <mergeCell ref="B20:C20"/>
    <mergeCell ref="D20:E20"/>
    <mergeCell ref="F20:I20"/>
    <mergeCell ref="B26:I26"/>
    <mergeCell ref="B27:I27"/>
    <mergeCell ref="B28:I28"/>
    <mergeCell ref="B29:I29"/>
    <mergeCell ref="B30:I30"/>
    <mergeCell ref="B31:I31"/>
    <mergeCell ref="B23:C23"/>
    <mergeCell ref="D23:E23"/>
    <mergeCell ref="F23:I23"/>
    <mergeCell ref="B24:C24"/>
    <mergeCell ref="D24:E24"/>
    <mergeCell ref="F24:I24"/>
    <mergeCell ref="B46:C46"/>
    <mergeCell ref="D46:E46"/>
    <mergeCell ref="F46:I46"/>
    <mergeCell ref="B47:C47"/>
    <mergeCell ref="D47:I47"/>
    <mergeCell ref="B48:C48"/>
    <mergeCell ref="D48:E48"/>
    <mergeCell ref="F48:I48"/>
    <mergeCell ref="B32:I32"/>
    <mergeCell ref="H37:I37"/>
    <mergeCell ref="B41:E41"/>
    <mergeCell ref="G41:I41"/>
    <mergeCell ref="G42:I43"/>
    <mergeCell ref="A43:C44"/>
    <mergeCell ref="D43:E44"/>
    <mergeCell ref="G44:I44"/>
    <mergeCell ref="E37:F37"/>
    <mergeCell ref="G45:I45"/>
    <mergeCell ref="B51:C51"/>
    <mergeCell ref="D51:E51"/>
    <mergeCell ref="F51:I51"/>
    <mergeCell ref="B52:C52"/>
    <mergeCell ref="D52:E52"/>
    <mergeCell ref="F52:I52"/>
    <mergeCell ref="B49:C49"/>
    <mergeCell ref="D49:E49"/>
    <mergeCell ref="F49:I49"/>
    <mergeCell ref="B50:C50"/>
    <mergeCell ref="D50:E50"/>
    <mergeCell ref="F50:I50"/>
    <mergeCell ref="B55:C55"/>
    <mergeCell ref="D55:E55"/>
    <mergeCell ref="F55:I55"/>
    <mergeCell ref="B56:C56"/>
    <mergeCell ref="D56:E56"/>
    <mergeCell ref="F56:I56"/>
    <mergeCell ref="B53:C53"/>
    <mergeCell ref="D53:E53"/>
    <mergeCell ref="F53:I53"/>
    <mergeCell ref="B54:C54"/>
    <mergeCell ref="D54:E54"/>
    <mergeCell ref="F54:I54"/>
    <mergeCell ref="A60:C60"/>
    <mergeCell ref="D60:E60"/>
    <mergeCell ref="F60:G60"/>
    <mergeCell ref="H60:I60"/>
    <mergeCell ref="D61:E61"/>
    <mergeCell ref="F61:G61"/>
    <mergeCell ref="H61:I61"/>
    <mergeCell ref="B57:C57"/>
    <mergeCell ref="D57:E57"/>
    <mergeCell ref="F57:I57"/>
    <mergeCell ref="B58:C58"/>
    <mergeCell ref="D58:E58"/>
    <mergeCell ref="F58:I58"/>
    <mergeCell ref="D62:E62"/>
    <mergeCell ref="F62:G62"/>
    <mergeCell ref="H62:I62"/>
    <mergeCell ref="D63:E63"/>
    <mergeCell ref="F63:G63"/>
    <mergeCell ref="H63:I63"/>
    <mergeCell ref="C61:C62"/>
    <mergeCell ref="A61:B62"/>
    <mergeCell ref="A63:B64"/>
    <mergeCell ref="C63:C64"/>
    <mergeCell ref="H71:I71"/>
    <mergeCell ref="B75:E75"/>
    <mergeCell ref="G75:I75"/>
    <mergeCell ref="G76:I77"/>
    <mergeCell ref="A77:C78"/>
    <mergeCell ref="D77:E78"/>
    <mergeCell ref="G78:I78"/>
    <mergeCell ref="E71:F71"/>
    <mergeCell ref="D64:E64"/>
    <mergeCell ref="F64:G64"/>
    <mergeCell ref="H64:I64"/>
    <mergeCell ref="D66:F66"/>
    <mergeCell ref="G66:I66"/>
    <mergeCell ref="B83:C83"/>
    <mergeCell ref="D83:E83"/>
    <mergeCell ref="F83:I83"/>
    <mergeCell ref="B84:C84"/>
    <mergeCell ref="D84:E84"/>
    <mergeCell ref="F84:I84"/>
    <mergeCell ref="B80:C80"/>
    <mergeCell ref="D80:E80"/>
    <mergeCell ref="F80:I80"/>
    <mergeCell ref="B81:C81"/>
    <mergeCell ref="D81:I81"/>
    <mergeCell ref="B82:C82"/>
    <mergeCell ref="D82:E82"/>
    <mergeCell ref="F82:I82"/>
    <mergeCell ref="B87:C87"/>
    <mergeCell ref="D87:E87"/>
    <mergeCell ref="F87:I87"/>
    <mergeCell ref="B88:C88"/>
    <mergeCell ref="D88:E88"/>
    <mergeCell ref="F88:I88"/>
    <mergeCell ref="B85:C85"/>
    <mergeCell ref="D85:E85"/>
    <mergeCell ref="F85:I85"/>
    <mergeCell ref="B86:C86"/>
    <mergeCell ref="D86:E86"/>
    <mergeCell ref="F86:I86"/>
    <mergeCell ref="B91:C91"/>
    <mergeCell ref="D91:E91"/>
    <mergeCell ref="F91:I91"/>
    <mergeCell ref="B92:C92"/>
    <mergeCell ref="D92:E92"/>
    <mergeCell ref="F92:I92"/>
    <mergeCell ref="B89:C89"/>
    <mergeCell ref="D89:E89"/>
    <mergeCell ref="F89:I89"/>
    <mergeCell ref="B90:C90"/>
    <mergeCell ref="D90:E90"/>
    <mergeCell ref="F90:I90"/>
    <mergeCell ref="A95:B96"/>
    <mergeCell ref="A97:B98"/>
    <mergeCell ref="C97:C98"/>
    <mergeCell ref="A94:C94"/>
    <mergeCell ref="D94:E94"/>
    <mergeCell ref="F94:G94"/>
    <mergeCell ref="H94:I94"/>
    <mergeCell ref="D95:E95"/>
    <mergeCell ref="F95:G95"/>
    <mergeCell ref="H95:I95"/>
    <mergeCell ref="D98:E98"/>
    <mergeCell ref="F98:G98"/>
    <mergeCell ref="H98:I98"/>
    <mergeCell ref="D100:F100"/>
    <mergeCell ref="G100:I100"/>
    <mergeCell ref="D96:E96"/>
    <mergeCell ref="F96:G96"/>
    <mergeCell ref="H96:I96"/>
    <mergeCell ref="D97:E97"/>
    <mergeCell ref="F97:G97"/>
    <mergeCell ref="H97:I97"/>
    <mergeCell ref="C95:C96"/>
  </mergeCells>
  <phoneticPr fontId="2"/>
  <conditionalFormatting sqref="D16:E16">
    <cfRule type="expression" dxfId="22" priority="26" stopIfTrue="1">
      <formula>$F$16="※消費税額を確認して下さい！"</formula>
    </cfRule>
  </conditionalFormatting>
  <conditionalFormatting sqref="D22:E22">
    <cfRule type="expression" dxfId="21" priority="2" stopIfTrue="1">
      <formula>$F$22="※⑤の金額を修正してください！"</formula>
    </cfRule>
  </conditionalFormatting>
  <conditionalFormatting sqref="D23:E24">
    <cfRule type="expression" dxfId="20" priority="24" stopIfTrue="1">
      <formula>$F$16="※消費税額を確認して下さい！"</formula>
    </cfRule>
  </conditionalFormatting>
  <conditionalFormatting sqref="D50:E50">
    <cfRule type="expression" dxfId="19" priority="17" stopIfTrue="1">
      <formula>$F$16="※消費税額を確認して下さい！"</formula>
    </cfRule>
  </conditionalFormatting>
  <conditionalFormatting sqref="D51:E51">
    <cfRule type="expression" dxfId="18" priority="18" stopIfTrue="1">
      <formula>$F$17="※契約額をオーバーしています！"</formula>
    </cfRule>
    <cfRule type="expression" dxfId="17" priority="19" stopIfTrue="1">
      <formula>$F$17="※税抜き金額にすると１円未満の端数が生じます！"</formula>
    </cfRule>
  </conditionalFormatting>
  <conditionalFormatting sqref="D54:E54">
    <cfRule type="expression" dxfId="16" priority="16" stopIfTrue="1">
      <formula>$F$16="※消費税額を確認して下さい！"</formula>
    </cfRule>
  </conditionalFormatting>
  <conditionalFormatting sqref="D56:E58">
    <cfRule type="expression" dxfId="15" priority="15" stopIfTrue="1">
      <formula>$F$16="※消費税額を確認して下さい！"</formula>
    </cfRule>
  </conditionalFormatting>
  <conditionalFormatting sqref="D84:E84">
    <cfRule type="expression" dxfId="14" priority="8" stopIfTrue="1">
      <formula>$F$16="※消費税額を確認して下さい！"</formula>
    </cfRule>
  </conditionalFormatting>
  <conditionalFormatting sqref="D85:E85">
    <cfRule type="expression" dxfId="13" priority="9" stopIfTrue="1">
      <formula>$F$17="※契約額をオーバーしています！"</formula>
    </cfRule>
    <cfRule type="expression" dxfId="12" priority="10" stopIfTrue="1">
      <formula>$F$17="※税抜き金額にすると１円未満の端数が生じます！"</formula>
    </cfRule>
  </conditionalFormatting>
  <conditionalFormatting sqref="D88:E88">
    <cfRule type="expression" dxfId="11" priority="7" stopIfTrue="1">
      <formula>$F$16="※消費税額を確認して下さい！"</formula>
    </cfRule>
  </conditionalFormatting>
  <conditionalFormatting sqref="D90:E92">
    <cfRule type="expression" dxfId="10" priority="6" stopIfTrue="1">
      <formula>$F$16="※消費税額を確認して下さい！"</formula>
    </cfRule>
  </conditionalFormatting>
  <conditionalFormatting sqref="F16:I16">
    <cfRule type="expression" dxfId="9" priority="29">
      <formula>MOD(D16,(D15-D16)/100)&gt;0</formula>
    </cfRule>
  </conditionalFormatting>
  <conditionalFormatting sqref="F50:I50">
    <cfRule type="expression" dxfId="8" priority="20">
      <formula>MOD(D50,(D49-D50)/100)&gt;0</formula>
    </cfRule>
  </conditionalFormatting>
  <conditionalFormatting sqref="F51:I51">
    <cfRule type="expression" dxfId="7" priority="21">
      <formula>MOD(D51,(1+F50)*100)&gt;0</formula>
    </cfRule>
  </conditionalFormatting>
  <conditionalFormatting sqref="F56:I56">
    <cfRule type="expression" dxfId="6" priority="13">
      <formula>F56="※⑤の金額を修正して下さい！"</formula>
    </cfRule>
  </conditionalFormatting>
  <conditionalFormatting sqref="F57:I57">
    <cfRule type="expression" dxfId="5" priority="14">
      <formula>F57="※１円未満の端数が生じています！"</formula>
    </cfRule>
  </conditionalFormatting>
  <conditionalFormatting sqref="F84:I84">
    <cfRule type="expression" dxfId="4" priority="11">
      <formula>MOD(D84,(D83-D84)/100)&gt;0</formula>
    </cfRule>
  </conditionalFormatting>
  <conditionalFormatting sqref="F85:I85">
    <cfRule type="expression" dxfId="3" priority="12">
      <formula>MOD(D85,(1+F84)*100)&gt;0</formula>
    </cfRule>
  </conditionalFormatting>
  <conditionalFormatting sqref="F90:I90">
    <cfRule type="expression" dxfId="2" priority="4">
      <formula>F90="※⑤の金額を修正して下さい！"</formula>
    </cfRule>
  </conditionalFormatting>
  <conditionalFormatting sqref="F91:I91">
    <cfRule type="expression" dxfId="1" priority="5">
      <formula>F91="※１円未満の端数が生じています！"</formula>
    </cfRule>
  </conditionalFormatting>
  <conditionalFormatting sqref="G11:I11">
    <cfRule type="expression" dxfId="0" priority="1">
      <formula>$G$11=""</formula>
    </cfRule>
  </conditionalFormatting>
  <printOptions horizontalCentered="1"/>
  <pageMargins left="0.39370078740157483" right="0.39370078740157483" top="0.59055118110236227" bottom="0.39370078740157483" header="0.31496062992125984" footer="0.31496062992125984"/>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常用工事請求用</vt:lpstr>
      <vt:lpstr>請負工事請求用</vt:lpstr>
      <vt:lpstr>前払金請求用</vt:lpstr>
      <vt:lpstr>請負工事請求用!Print_Area</vt:lpstr>
    </vt:vector>
  </TitlesOfParts>
  <Company>三和建商株式会社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Honsha039</dc:creator>
  <cp:lastModifiedBy>栗田昌充</cp:lastModifiedBy>
  <cp:lastPrinted>2023-10-05T03:21:18Z</cp:lastPrinted>
  <dcterms:created xsi:type="dcterms:W3CDTF">2010-10-29T04:15:07Z</dcterms:created>
  <dcterms:modified xsi:type="dcterms:W3CDTF">2023-10-05T04:04:52Z</dcterms:modified>
</cp:coreProperties>
</file>